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00" activeTab="0"/>
  </bookViews>
  <sheets>
    <sheet name="รายละเอียด" sheetId="1" r:id="rId1"/>
    <sheet name="สรุป" sheetId="2" r:id="rId2"/>
  </sheets>
  <definedNames>
    <definedName name="_xlnm.Print_Titles" localSheetId="0">'รายละเอียด'!$4:$5</definedName>
    <definedName name="_xlnm.Print_Titles" localSheetId="1">'สรุป'!$4:$5</definedName>
  </definedNames>
  <calcPr fullCalcOnLoad="1"/>
</workbook>
</file>

<file path=xl/sharedStrings.xml><?xml version="1.0" encoding="utf-8"?>
<sst xmlns="http://schemas.openxmlformats.org/spreadsheetml/2006/main" count="784" uniqueCount="378">
  <si>
    <t xml:space="preserve">สำนักงานเขตพื้นที่การศึกษาประถมศึกษาเพชรบุรี เขต 1 </t>
  </si>
  <si>
    <t>ที่</t>
  </si>
  <si>
    <t>รายการ</t>
  </si>
  <si>
    <t>งบประมาณ</t>
  </si>
  <si>
    <t>เงินงวด</t>
  </si>
  <si>
    <t>ผูกพัน</t>
  </si>
  <si>
    <t>เบิกจ่าย</t>
  </si>
  <si>
    <t>คงเหลือ</t>
  </si>
  <si>
    <t>แจ้งจัดสรร</t>
  </si>
  <si>
    <t>ที่ได้รับ</t>
  </si>
  <si>
    <t>เงินเดือนและค่าจ้างประจำ</t>
  </si>
  <si>
    <t>ค่าจ้างชั่วคราว</t>
  </si>
  <si>
    <t xml:space="preserve">     1.  ครูพี่เลี้ยง  ร.ร.บ้านแหลม 1 อัตรา </t>
  </si>
  <si>
    <t xml:space="preserve">          เงินสมทบประกันสังคม</t>
  </si>
  <si>
    <t xml:space="preserve"> - ระดับการศึกษาภาคบังคับ</t>
  </si>
  <si>
    <t xml:space="preserve">     1. ครูจ้างสอน ร.ร.บ้านแหลม  1 อัตรา </t>
  </si>
  <si>
    <t xml:space="preserve">      2.  กรอบไม่ใช่จ้างเหมา(สพท.พบ.1) 1 อัตรา  </t>
  </si>
  <si>
    <t>รวมงบบุคลากร</t>
  </si>
  <si>
    <t>ค่าตอบแทน ใช้สอยและวัสดุ</t>
  </si>
  <si>
    <t xml:space="preserve">ค่าเช่าบ้าน  </t>
  </si>
  <si>
    <t>ค่าตอบแทนพิเศษกรณีเงินเดือนเต็มขั้น</t>
  </si>
  <si>
    <t xml:space="preserve">ค่าจ้างพนักงานพิมพ์ดีด/ขับรถ/ยาม/ทำความสะอาดของสพป.พบ.เขต 1         </t>
  </si>
  <si>
    <t xml:space="preserve"> - พนักงานพิมพ์ดีด 9,000 บาท/เดือน</t>
  </si>
  <si>
    <t xml:space="preserve"> - พนักงานขับรถยนต์  9,000 บาท/เดือน</t>
  </si>
  <si>
    <t xml:space="preserve"> - เวรยาม   9,000 บาท/2 ผลัด/เดือน</t>
  </si>
  <si>
    <t xml:space="preserve"> - พนักงานทำความสะอาด  9,000 บาท/เดือน</t>
  </si>
  <si>
    <t xml:space="preserve">           เงินสมทบประกันสังคม</t>
  </si>
  <si>
    <t>ค่าจ้างครูรายเดือนแก้ปัญหาสถานศึกษาขาดแคลนครูขั้นวิกฤต</t>
  </si>
  <si>
    <t>1. วัดนาพรม</t>
  </si>
  <si>
    <t>2. วัดหนองปรง</t>
  </si>
  <si>
    <t>3. วัดห้วยโรง</t>
  </si>
  <si>
    <t>4. วัดเขมาภิรัติการาม</t>
  </si>
  <si>
    <t>5. วัดกุญชรวชิราราม</t>
  </si>
  <si>
    <t>6. บ้านลิ้นช้าง</t>
  </si>
  <si>
    <t>7. มิตรภาพที่ 34</t>
  </si>
  <si>
    <t>8. วัดเกาะแก้ว</t>
  </si>
  <si>
    <t>9. วัดคุ้งตำหนัก</t>
  </si>
  <si>
    <t>10. วัดบางลำภู</t>
  </si>
  <si>
    <t xml:space="preserve">        - เงินประกันสังคมค่าตอบแทนจ้างครูรายเดือน</t>
  </si>
  <si>
    <t xml:space="preserve">ค่าตอบแทนจ้างนักการภารโรง  (9,000 บาท/เดือน)                  </t>
  </si>
  <si>
    <t>1. บ้านหนองรี</t>
  </si>
  <si>
    <t>2. วังตะโก</t>
  </si>
  <si>
    <t>3. วัดนาพรม</t>
  </si>
  <si>
    <t>4. วัดมณีเลื่อน</t>
  </si>
  <si>
    <t>5. บ้านดอนมะขามช้าง</t>
  </si>
  <si>
    <t>6. วัดปากอ่าว</t>
  </si>
  <si>
    <t>7. บ้านหนองชุมพล</t>
  </si>
  <si>
    <t>8. ไทยรัฐวิทยา 13</t>
  </si>
  <si>
    <t>9. วัดห้วยโรง</t>
  </si>
  <si>
    <t>10. วัดหนองส้ม</t>
  </si>
  <si>
    <t xml:space="preserve">        - เงินประกันสังคมค่าตอบแทนจ้างนักการภารโรง</t>
  </si>
  <si>
    <t>ค่าตอบแทนผู้ปฏิบัติงานให้ราชการ เพื่อจ้างพี่เลี้ยงเด็กพิการสำหรับ
โรงเรียนทั่วไปจัดการเรียนร่วมและเรียนรวม 20 อัตรา อัตราละ 9,000 บาท</t>
  </si>
  <si>
    <t>1. วัดเพรียง</t>
  </si>
  <si>
    <t>2. บ้านไร่ดอน</t>
  </si>
  <si>
    <t>3. บ้านพี่เลี้ยง</t>
  </si>
  <si>
    <t>4. บ้านดอนนาลุ่ม</t>
  </si>
  <si>
    <t>5. บ้านหนองชุมพล</t>
  </si>
  <si>
    <t>6. วัดห้วยโรง</t>
  </si>
  <si>
    <t>7. วัดกุฏิ (ชุ่ม)</t>
  </si>
  <si>
    <t>8. วัดหนองปรง</t>
  </si>
  <si>
    <t>9. บ้านวัง</t>
  </si>
  <si>
    <t>10. วัดท้ายตลาด</t>
  </si>
  <si>
    <t>11. วัดเขาสมอระบัง</t>
  </si>
  <si>
    <t>12. วัดต้นสน</t>
  </si>
  <si>
    <t>13. บ้านแหลม</t>
  </si>
  <si>
    <t>14. มิตรภาพที่ 34</t>
  </si>
  <si>
    <t>15. วัดกุฏิ (นันทฯ)</t>
  </si>
  <si>
    <t>16. บ้านทุ่งเฟื้อ</t>
  </si>
  <si>
    <t>17. บ้านบางหอ</t>
  </si>
  <si>
    <t>18. วัดบางขุนไทร</t>
  </si>
  <si>
    <t>19. บ้านหนองรี</t>
  </si>
  <si>
    <t>20. บ้านยางน้ำกลัดใต้</t>
  </si>
  <si>
    <t xml:space="preserve">         - เงินประกันสังคม</t>
  </si>
  <si>
    <t>ค่าตอบแทนจ้างบุคลากรปฏิบัติงานแทนครู (ครูธุรการ) 40 อัตรา</t>
  </si>
  <si>
    <t>1. เขมาฯ/หนองควง/เวียงคอย</t>
  </si>
  <si>
    <t>2. วังตะโก/ทองนพคุณ/อินทาราม/เจริญศรี</t>
  </si>
  <si>
    <t>3. วัดดอนไก่เตี้ย</t>
  </si>
  <si>
    <t>4. บันไดทอง/โพธิ์ทัย/วัดสิงห์/วัดนาค</t>
  </si>
  <si>
    <t>5. อนุบาลเพชรบุรี</t>
  </si>
  <si>
    <t>6. ไร่ดอน/โรงเข้/วัดใหม่</t>
  </si>
  <si>
    <t>7. วัดเพรียง/บ่อหวาย/ลาดโพธิ์/หนองพลับ</t>
  </si>
  <si>
    <t>8. หาดเจ้า/บางทะลุ/บางกุฬา</t>
  </si>
  <si>
    <t>9. บ่อโพง/ดอนนาลุ่ม/โตนดน้อย/หนองหว้า</t>
  </si>
  <si>
    <t>10. พี่เลี้ยง/พระรูป/ไสกระดาน/โพพระใน</t>
  </si>
  <si>
    <t>11. นาพรม/ดอนมะขามช้าง</t>
  </si>
  <si>
    <t>12. ดอนยาง/หนองไม้เหลือง/หนองมะขาม</t>
  </si>
  <si>
    <t>13. ถิ่นปุรา/บ่อขม/ดอนยี่กรอก</t>
  </si>
  <si>
    <t>14. วัดต้นสน</t>
  </si>
  <si>
    <t>15. บ้านแหลม</t>
  </si>
  <si>
    <t>16. ในกลาง/อุตมิงค์/ลักษณาราม</t>
  </si>
  <si>
    <t>17. มิตรภาพ/ท่าแร้ง/วัดกุฏิ</t>
  </si>
  <si>
    <t>18. คลองมอญ/เหมืองไทร</t>
  </si>
  <si>
    <t>19. ไทรทอง/บางขุนไทร</t>
  </si>
  <si>
    <t>20. ปากอ่าว/วัดลัด</t>
  </si>
  <si>
    <t>21. เกาะแก้ว/คุ้งตำหนัก/สามแพรก</t>
  </si>
  <si>
    <t>23. เขาตะเครา/ทุ่งเฟื้อ/บางหอ</t>
  </si>
  <si>
    <t>24. ดอนผิงแดด/นอกปากทะเล</t>
  </si>
  <si>
    <t>25. ดอนมะขาม/ราษฏร์ศรัทธา</t>
  </si>
  <si>
    <t>26. บางแก้ว/สมุทรโคดม/สมุทรธาราม</t>
  </si>
  <si>
    <t>27. คีรีวงศ์/มณีเลื่อน/ทรงธรรม</t>
  </si>
  <si>
    <t>28. เนินรัก/ไทยรัฐ</t>
  </si>
  <si>
    <t>29. หนองชุมพล/หนองประดู่</t>
  </si>
  <si>
    <t>30. ห้วยโรง/วัดกุฏิ</t>
  </si>
  <si>
    <t>31. วัดโพธิ์/หนองส้ม/สระพัง</t>
  </si>
  <si>
    <t>32. บ้านเขาย้อย/บ้านวัง</t>
  </si>
  <si>
    <t>33. ท้ายตลาด/วัดยาง/ดอนทราย</t>
  </si>
  <si>
    <t>34. เทพประชุม/สมอระบัง/เวฬุ</t>
  </si>
  <si>
    <t>35. หนองปรง/กุญชร</t>
  </si>
  <si>
    <t>36. ท่าตะคร้อ/สามเรือน/พุพลู</t>
  </si>
  <si>
    <t>37. หนองรี/กลัดใต้/ปากรัตน์</t>
  </si>
  <si>
    <t>38. หนองหญ้าปล้อง/หนองไผ่</t>
  </si>
  <si>
    <t>39. จะโปรง/ไทรงาม/อ่างศิลา</t>
  </si>
  <si>
    <t>40. ลิ้นช้าง/กลัดเหนือ/ท่าเสลา</t>
  </si>
  <si>
    <t xml:space="preserve">      - เงินประกันสังคมครูธุรการ</t>
  </si>
  <si>
    <t>ค่าตอบแทนจ้างนักการภารโรง    (โครงการคืนครูให้นักเรียน)</t>
  </si>
  <si>
    <t>29 อัตรา ๆ ละ 9,000 บาท/เดือน</t>
  </si>
  <si>
    <t>1. วัดหนองควง</t>
  </si>
  <si>
    <t>2. วัดบันไดทอง</t>
  </si>
  <si>
    <t>3. วัดโรงเข้</t>
  </si>
  <si>
    <t>4. บ้านไร่ดอน</t>
  </si>
  <si>
    <t>5. หาดเจ้าสำราญ</t>
  </si>
  <si>
    <t>6. วัดบางทะลุ</t>
  </si>
  <si>
    <t>7. บ้านโตนดน้อย</t>
  </si>
  <si>
    <t>8. วัดโพธิ์ทัยมณี</t>
  </si>
  <si>
    <t>9. วัดสิงห์</t>
  </si>
  <si>
    <t>10. บ้านพี่เลี้ยง</t>
  </si>
  <si>
    <t>11. วัดถิ่นปุรา</t>
  </si>
  <si>
    <t>12. บ้านดอนยาง</t>
  </si>
  <si>
    <t>13. บ้านหนองมะขาม</t>
  </si>
  <si>
    <t>14. บ้านหนองประดู่</t>
  </si>
  <si>
    <t>15. บ้านสระพัง</t>
  </si>
  <si>
    <t>16. วัดดอนทราย</t>
  </si>
  <si>
    <t>17. วัดท้ายตลาด</t>
  </si>
  <si>
    <t>18. วัดอุตมิงค์</t>
  </si>
  <si>
    <t>19. มิตรภาพที่ 34</t>
  </si>
  <si>
    <t>20. บ้านเหมืองไทร</t>
  </si>
  <si>
    <t>21. วัดคุ้งตำหนัก</t>
  </si>
  <si>
    <t>22. วัดบางลำภู</t>
  </si>
  <si>
    <t>23. วัดนอกปากทะเล</t>
  </si>
  <si>
    <t>24. วัดราษฎร์ศรัทธา</t>
  </si>
  <si>
    <t>25. วัดดอนผิงแดด</t>
  </si>
  <si>
    <t>26. บ้านยางน้ำกลัดใต้</t>
  </si>
  <si>
    <t>27. บ้านพุพลู</t>
  </si>
  <si>
    <t>28. บ้านยางน้ำกลัดเหนือ</t>
  </si>
  <si>
    <t>29. บ้านท่าเสลา</t>
  </si>
  <si>
    <t xml:space="preserve">     -  เงินสมทบกองทุนประกันสังคม</t>
  </si>
  <si>
    <t>ค่าตอบแทนจ้างบุคลากรวิทยาศาสตร์และคณิตศาสตร์ 15,000 บาท/คน/เดือน</t>
  </si>
  <si>
    <t xml:space="preserve">จำนวน  22  อัตรา  </t>
  </si>
  <si>
    <t xml:space="preserve">ค่าเช่าทรัพย์สินและค่าเช่าที่ดิน                                       </t>
  </si>
  <si>
    <t>1. สพท.เพชรบุรี เขต 1</t>
  </si>
  <si>
    <t>2. อนุบาลเพชรบุรี</t>
  </si>
  <si>
    <t>ค่าตอบแทนวิทยากรสอนอิสลาม</t>
  </si>
  <si>
    <t>1. บ้านท่าแร้ง</t>
  </si>
  <si>
    <t>2. บ้านเหมืองไทร</t>
  </si>
  <si>
    <t>3. วัดกุฏิ(นัน)</t>
  </si>
  <si>
    <t>4. วัดปากคลอง</t>
  </si>
  <si>
    <t>5. บ้านคลองมอญ</t>
  </si>
  <si>
    <t>6. วัดไทรทอง</t>
  </si>
  <si>
    <t>7. วัดในกลาง</t>
  </si>
  <si>
    <t>งบพัฒนา</t>
  </si>
  <si>
    <t>รวมงบดำเนินงาน</t>
  </si>
  <si>
    <t>รวมงบลงทุน</t>
  </si>
  <si>
    <t>รวมงบอุดหนุน</t>
  </si>
  <si>
    <t>รวมงบรายจ่ายอื่น</t>
  </si>
  <si>
    <t>รวมทั้งสิ้น</t>
  </si>
  <si>
    <t>1. งบบุคลากร</t>
  </si>
  <si>
    <t>2. งบดำเนินงาน</t>
  </si>
  <si>
    <t>3. งบลงทุน</t>
  </si>
  <si>
    <t>4. งบเงินอุดหนุน</t>
  </si>
  <si>
    <t>5. งบรายจ่ายอื่น</t>
  </si>
  <si>
    <t>อัตราละ 15,000 บาท/เดือน  6 เดือน</t>
  </si>
  <si>
    <t>5. รร.วัดสมุทรโคดม</t>
  </si>
  <si>
    <t>2. รร.บ้านท่าเสลา</t>
  </si>
  <si>
    <t>รวมงบพัฒนาทั้งสิ้น</t>
  </si>
  <si>
    <t>4. งบอุดหนุน</t>
  </si>
  <si>
    <t>2. วัดเกาะแก้ว</t>
  </si>
  <si>
    <t>1. เงินเดือนข้าราชการในสพป.พบ.เขต 1 (71 คน)</t>
  </si>
  <si>
    <t>2. เงินเดือนข้าราชการครูในโรงเรียน (791 คน)</t>
  </si>
  <si>
    <t>3. ค่าจ้างลูกจ้างประจำในสพป.พบ.เขต 1 (5 คน)</t>
  </si>
  <si>
    <t>4. ค่าจ้างลูกจ้างประจำในโรงเรียน (49 คน)</t>
  </si>
  <si>
    <t>5. ค่าตอบแทนวิทยฐานะในสพป.พบ.เขต 1 (3,500) (1 คน)</t>
  </si>
  <si>
    <t>6. ค่าตอบแทนวิทยฐานะในสพป.พบ.เขต 1 (5,600/9,900) (19 คน)</t>
  </si>
  <si>
    <t>7. ค่าตอบแทนวิทยฐานะครูในโรงเรียน(3,500) (135 คน)</t>
  </si>
  <si>
    <t>8. ค่าตอบแทนวิทยฐานะครูในโรงเรียน (5,600/9,900)  (540 คน)</t>
  </si>
  <si>
    <t>1. ค่าตอบแทนพนักงานราชการ (ระดับก่อนประถม)</t>
  </si>
  <si>
    <t>2. ค่าตอบแทนพนักงานราชการ (ภาคบังคับ)</t>
  </si>
  <si>
    <t>1. วัดไทรทอง</t>
  </si>
  <si>
    <t>3. หาดเจ้าสำราญ</t>
  </si>
  <si>
    <t>5. วัดในกลาง</t>
  </si>
  <si>
    <t>6. วัดกุฏิ์(นันทฯ)</t>
  </si>
  <si>
    <t>7. บ้านเขาย้อย</t>
  </si>
  <si>
    <t>8. บ้านหนองรี</t>
  </si>
  <si>
    <t>9. วัดมณีเลื่อน</t>
  </si>
  <si>
    <t>10.วัดท้ายตลาด</t>
  </si>
  <si>
    <t>11.วัดเขาสมอระบัง</t>
  </si>
  <si>
    <t>12. บ้านพุพลู</t>
  </si>
  <si>
    <t>13. วัดหนองส้ม</t>
  </si>
  <si>
    <t>14. วัดเขาตะเครา</t>
  </si>
  <si>
    <t>15. วัดโพพระใน</t>
  </si>
  <si>
    <t>16. วัดบางทะลุ</t>
  </si>
  <si>
    <t>17. บ้านบ่อโพง</t>
  </si>
  <si>
    <t>18. บ้านยางน้ำกลัดเหนือ</t>
  </si>
  <si>
    <t>19. วัดทองนพคุณ</t>
  </si>
  <si>
    <t>20. บ้านคลองมอญ</t>
  </si>
  <si>
    <t>21. วัดราษฏร์ศรัทธา</t>
  </si>
  <si>
    <t>22. วัดสมุทรธาราม</t>
  </si>
  <si>
    <t xml:space="preserve">22. ปากคลอง/ บางลำภู    </t>
  </si>
  <si>
    <t>ค่าปรับปรุงซ่อมแซมบ้านพักครู</t>
  </si>
  <si>
    <t>หมวดงบรายจ่าย</t>
  </si>
  <si>
    <t>สรุปผลการจัดสรรงบประมาณแยกตามหมวดรายจ่ายประจำปีงบประมาณ พ.ศ.2560  (SPBB  Monitoring)</t>
  </si>
  <si>
    <t>ค่าปรับปรุงซ่อมแซมอาคารเรียนอาคารประกอบและสิ่งก่อสร้างอื่น 
(รร.ดีประจำตำบล)</t>
  </si>
  <si>
    <t>1. รร.วัดกุญชรวชิราราม</t>
  </si>
  <si>
    <t>2. รร.วัดเขาสมอระบัง</t>
  </si>
  <si>
    <t>3. รร.วังตะโก</t>
  </si>
  <si>
    <t>ค่าครุภัณฑ์เพื่อพัฒนาวิชาการและการเรียนการสอนและการเรียนรู้อาชีพ
(รร.ดีประจำตำบล)</t>
  </si>
  <si>
    <t>1. รร.บ้านหนองรี</t>
  </si>
  <si>
    <t>2. รร.วัดเขาตะเครา</t>
  </si>
  <si>
    <t>3. รร.วัดหนองไม้เหลือง</t>
  </si>
  <si>
    <t>4. รร.บ้านพุพลู</t>
  </si>
  <si>
    <t>6. บ้านบางแก้ว</t>
  </si>
  <si>
    <t>ค่าก่อสร้างส้วม</t>
  </si>
  <si>
    <t>1. รร.วัดบางขุนไทร  ส้วมนักเรียนชาย 6 ที่/49</t>
  </si>
  <si>
    <t>2. รร.วัดบางขุนไทร  ส้วมนักเรียนหญิง 6 ที่/49</t>
  </si>
  <si>
    <t>3. รร.บ้านแหลม     ส้วมนักเรียนหญิง 6 ที่/49</t>
  </si>
  <si>
    <t>อุปกรณ์พัฒนาทักษะคิดวิเคราะห์ระดับก่อนประถมศึกษา</t>
  </si>
  <si>
    <t>1. รร.วัดสมุทรธาราม</t>
  </si>
  <si>
    <t>3. รร.วัดดอนผิงแดด</t>
  </si>
  <si>
    <t>4. รร.บ้านทุ่งเฟื้อ</t>
  </si>
  <si>
    <t>5. รร.วัดเขาสมอระบัง</t>
  </si>
  <si>
    <t>6. รร.วัดราษฎร์ศรัทธา</t>
  </si>
  <si>
    <t>7. รร.วัดกุฏิ (นันทฯ)</t>
  </si>
  <si>
    <t>8. รร.บ้านท่าแร้ง</t>
  </si>
  <si>
    <t>9. รร.บ้านบ่อหวาย</t>
  </si>
  <si>
    <t>10. รร.วัดโพพระใน</t>
  </si>
  <si>
    <t>11. รร.วัดห้วยโรง</t>
  </si>
  <si>
    <t>12. รร.วัดต้นสน</t>
  </si>
  <si>
    <t>ค่าครุภัณฑ์</t>
  </si>
  <si>
    <t>อุปกรณ์ห้องศูนย์การเรียนโรงเรียนขนาดเล็ก</t>
  </si>
  <si>
    <t>1. รร.บ้านท่าเสลา</t>
  </si>
  <si>
    <t>2. รร.มิตรภาพที่ 34</t>
  </si>
  <si>
    <t>3. รร.วัดลัด</t>
  </si>
  <si>
    <t>อุปกรณ์พัฒนาทักษะคิดวิเคราะห์ระดับประถมศึกษา</t>
  </si>
  <si>
    <t>2. รร.วัดดอนผิงแดด</t>
  </si>
  <si>
    <t>3. รร.วัดโพธิ์ทัยมณี</t>
  </si>
  <si>
    <t>4. รร.บ้านหนองชุมพล</t>
  </si>
  <si>
    <t>6. รร.มิตรภาพที่ 34</t>
  </si>
  <si>
    <t>7. รร.วัดเพรียง</t>
  </si>
  <si>
    <t>8. รร.บ้านบางกุฬา</t>
  </si>
  <si>
    <t>9. รร.วัดราษฎร์ศรัทธา</t>
  </si>
  <si>
    <t>10. รร.วัดกุฏิ (นันทฯ)</t>
  </si>
  <si>
    <t>11. รร.วัดโพพระใน</t>
  </si>
  <si>
    <t>1. รร.วัดเขาตะเครา (ชุดพัฒนาทักษะทางวิทยาศาสตร์ ประถมศึกษา)</t>
  </si>
  <si>
    <t>2. รร.วัดดอนผิงแดด (อุปกรณ์ห้องปฏิบัติการวิทยาศาสตร์ ประถมศึกษา)</t>
  </si>
  <si>
    <t>5. รร.บ้านสามเรือน (จอรับภาพ ชนิดมือดึงขนาดเส้นทะแยงมุงขนาด 120 นิ้ว)</t>
  </si>
  <si>
    <t>4. รร.บ้านเขาย้อย (อุปกรณ์วิชางานอาหารและโภชนากร)</t>
  </si>
  <si>
    <t>3. รร.วัดนาพรม (อุปกรณ์วิชางานอาหารและโภชนาการ)</t>
  </si>
  <si>
    <t>6. รร.มิตรภาพที่ 34 (จอรับภาพชนิดมือดึง ขนาดเส้นทะแยงมุม ขนาด 120 นิ้ว)</t>
  </si>
  <si>
    <t>7. รร.วัดบางลำภู (จอรับภาพ ชนิดมือดึง ขนาดเส้นทะแยงมุม ขนาด 120 นิ้ว)</t>
  </si>
  <si>
    <t>8. รร.บ้านหนองชุมพล (ครุภัณฑ์ศูนย์การเรียนรู้ประชาคมอาเซียน)</t>
  </si>
  <si>
    <t>9. รร.บ้านหนองประดู่ (ถังน้ำแบบพลาสติก ขนาด 2,000 ลิตร)</t>
  </si>
  <si>
    <t>10. รร.มิตรภาพที่ 34 (เครี่องมัลติมีเดียโปรเจคเตอร์ ระดับXGA ขนาดไม่น้อยกว่า 2500 ANSI Lurmens)</t>
  </si>
  <si>
    <t>13. รร.วัดกุฏิ (นันทฯ) (เครื่องทำน้ำเย็น แบบท่อต่อ ขนาด 2 ก๊อก)</t>
  </si>
  <si>
    <t>11. รร.วัดบางลำภู (เครี่องมัลติมีเดียโปรเจคเตอร์ ระดับXGA ขนาดไม่น้อยกว่า 2500 ANSI Lurmens)</t>
  </si>
  <si>
    <t>12. รร.บ้านบางกุฬา (เครื่องทำน้ำเย็น แบบท่อต่อ ขนาด 1 ก๊อก</t>
  </si>
  <si>
    <t>14. รร.วัดราษฎร์ศรัทธา (ถังน้ำแบบไฟเบอร์กลาส ขนาด 2,000 ลิตร)</t>
  </si>
  <si>
    <t>15. รร.วัดกุฎิ (นันทฯ) (ถังน้ำแบบไฟเบอร์กลาส ขนาด 2,000 ลิตร)</t>
  </si>
  <si>
    <t>17. รร.บ้านบ่อหวาย (เครื่องตัดหญ้าแบบล้อจักรยาน)</t>
  </si>
  <si>
    <t>16. รร.วัดลัด (ถังน้ำไฟเบอร์กลาส ขนาด 2,500 ลิตร)</t>
  </si>
  <si>
    <t>18. สพป.เพชรบุรี เขต 1 (เครื่องปรับอากาศชนิดตั้งพื้นหรือชนิดแขวน ขนาด 36,000 บีทียู) จำนวน 4 เครื่อง ๆ ละ 44,000 บาท</t>
  </si>
  <si>
    <t>19. สพป.เพชรบุรี เขต 1 (เครื่องปรับอากาศชนิดตั้งพื้นหรือชนิดแขวน ขนาด 50,000 บีทียู) จำนวน 1 เครื่อง</t>
  </si>
  <si>
    <t>20. สพป.เพชรบุรี เขต 1 (เครื่องโทรสารแบบใช้กระดาษธรรมดา ส่งเอกสารได้ครั้งละ 30 แผ่น/นาที) จำนวน 2 เครื่อง ๆ ละ 30,000 บาท</t>
  </si>
  <si>
    <t>21. สพป.เพชรบุรี เขต 1 (ถังน้ำแบบไฟเบอร์กลาส ขนาด 2,500 ลิตร)</t>
  </si>
  <si>
    <t>22. สพป.เพชรุบรี เขต 1 (เครื่องถ่ายเอกสารระบบดิจิตอล ความเร็วไม่น้อยกว่า 20 แผ่น/นาที</t>
  </si>
  <si>
    <t>23. สพป.เพชรบุรี เขต 1 (กล้องถ่ายภาพนิ่ง ระบบดิจิตอลความละเอียดไม่น้อยกว่า 18 ล้านพิกเซล)</t>
  </si>
  <si>
    <t>24. สพป.เพชรบุรี เขต 1 (เครื่องมัลติมีเดียโปรเจคเตอร์ ระดับ XGA ขนาดไม่น้อยกว่า 3,000 ANSI Lumens)</t>
  </si>
  <si>
    <t>25. สพป.เพชรบุรี เขต 1 (เครื่องตัดหญ้าแบบเข็น)</t>
  </si>
  <si>
    <t>ค่าจัดการเรียนการสอน รร.ดีใกล้บ้าน (รร.แม่เหล็ก)</t>
  </si>
  <si>
    <t>1. รร.บ้านหนองหญ้าปล้อง</t>
  </si>
  <si>
    <t>1.1 ค่าครุภัณฑ์</t>
  </si>
  <si>
    <t>1.2 วัสดุ (ห้องสมุด/ICT)</t>
  </si>
  <si>
    <t>1.3 ปรับปรุงลักษณะทางกายภาพ/ภูมิทัศน์</t>
  </si>
  <si>
    <t>2. รร.บ้านดอนยาง</t>
  </si>
  <si>
    <t>ค่าก่อสร้างอาคาร รร.ดีใกล้บ้าน (รร.แม่เหล็ก)</t>
  </si>
  <si>
    <t>1.1 ก่อสร้างบ้านพักครู แบบ 203/27</t>
  </si>
  <si>
    <t>1.2 ก่อสร้างส้วม แบบสปช. 605/45</t>
  </si>
  <si>
    <t>1.3 ก่อสร้างสนามฟุตบอล แบบฟ.1/42</t>
  </si>
  <si>
    <t>1.4 ก่อสร้างสนามกีฬาอเนกประสงค์</t>
  </si>
  <si>
    <t>2.1 ก่อสร้างอาคารห้องสมุด/ICT</t>
  </si>
  <si>
    <t>2.2 ก่อสร้างส้วม แบบสปช.605/45</t>
  </si>
  <si>
    <t>2.3 ก่อสร้างลานกีฬาอเนกประสงค์ กรมพลศึกษา</t>
  </si>
  <si>
    <t>2.1 ค่าครุภัณฑ์</t>
  </si>
  <si>
    <t>2.2 วัสดุ (ห้องสมุด/ICT)</t>
  </si>
  <si>
    <t>2.3 ปรับปรุงลักษณะทางกายภาพ/ภูมิทัศน์</t>
  </si>
  <si>
    <t>3. ก่อสร้างส้วม แบบสปช.604/45 รร.วัดสมุทรธาราม</t>
  </si>
  <si>
    <t>4. ก่อสร้างส้วม แบบสปช.604/45 รร.วัดสมุทรธาราม</t>
  </si>
  <si>
    <t>1. ก่อสร้างส้วม แบบสปช.603/29 รร.วัดต้นสน</t>
  </si>
  <si>
    <t>2. ก่อสร้างส้วม แบบส้วมนร.หญิง 4 ที่/49 รร.บ้านเนินรัก</t>
  </si>
  <si>
    <t>5. ก่อสร้างส้วม แบบสปช. 603/26 บ้านหนองหญ้าปล้อง</t>
  </si>
  <si>
    <t>ค่าก่อสร้างอาคารเรียน รร.วัดท้ายตลาด แบบสปช.105/29 ปรับปรุง 2 ชั้น 5 ห้องเรียน (ชั้นล่างโล่ง)</t>
  </si>
  <si>
    <t>ค่าก่อสร้างอาคารอเนกประสงค์  แบบสปช. 205/26 สพป.เพชรบุรี เขต 1</t>
  </si>
  <si>
    <t>ค่าก่อสร้างอาคารอเนกประสงค์ แบบสปช. 204/26 รร.บ้านบางแก้ว</t>
  </si>
  <si>
    <t>ค่าปรับปรุงซ่อมแซมอาคารเรียนและอาคารประกอบ</t>
  </si>
  <si>
    <t>1.วัดหนองหว้า</t>
  </si>
  <si>
    <t>2.วัดราษฎร์ศรัทธา</t>
  </si>
  <si>
    <t>3.วัดหนองปรง</t>
  </si>
  <si>
    <t>4.บ้านบ่อหวาย</t>
  </si>
  <si>
    <t>5.บ้านบ่อขม</t>
  </si>
  <si>
    <t>6.วัดสิงห์</t>
  </si>
  <si>
    <t>7.วัดเขาตะเครา</t>
  </si>
  <si>
    <t>8.วัดดอนไก่เตี้ย</t>
  </si>
  <si>
    <t>9.ไทยรัฐวิทยา 13</t>
  </si>
  <si>
    <t>10.วัดปากอ่าว</t>
  </si>
  <si>
    <t>11.บ้านดอนยี่กรอก</t>
  </si>
  <si>
    <t>12.บ้านสามเรือน</t>
  </si>
  <si>
    <t>13.วัดเพรียง</t>
  </si>
  <si>
    <t>14.บ้านแหลม</t>
  </si>
  <si>
    <t>15.วัดดอนผิงแดด</t>
  </si>
  <si>
    <t>16.วัดเขาสมอระบัง</t>
  </si>
  <si>
    <t>17.บ้านท่าตะคร้อ</t>
  </si>
  <si>
    <t>18.บ้านหนองประดู่</t>
  </si>
  <si>
    <t>19.วัดโพพระใน</t>
  </si>
  <si>
    <t>20.วัดลัด</t>
  </si>
  <si>
    <t>21.วัดถิ่นปุรา.</t>
  </si>
  <si>
    <t>22.วังตะโก</t>
  </si>
  <si>
    <t>ค่าปรับปรุงซ่อมแซมบ้านพักครู (งบปี 60)</t>
  </si>
  <si>
    <t>1.วัดหนองปรง</t>
  </si>
  <si>
    <t>2. วัดต้นสน</t>
  </si>
  <si>
    <t>3. วัดราษฎร์ศรัทธา</t>
  </si>
  <si>
    <t>4. วัดปากอ่าว</t>
  </si>
  <si>
    <t>5. วัดลัด</t>
  </si>
  <si>
    <t>6. บ้านหนองพลับ</t>
  </si>
  <si>
    <t>7. วัดหนองหว้า</t>
  </si>
  <si>
    <t>8. วัดลาดโพธิ์</t>
  </si>
  <si>
    <t>9. บ้านยางน้ำกลัดใต้</t>
  </si>
  <si>
    <t>จำนวน 8 อัตรา  15,000 บาท/เดือน</t>
  </si>
  <si>
    <t>ค่าตอบแทนจ้างครูโครงการครูผู้ทรงคุณค่าแห่งแผ่นดินตามนโยบายกระทรวงศึกษาธิการ ครั้งที่ 1  ระยะเวลา 5 เดือน (พฤศจิกายน 2559 – มีนาคม 2560) อัตราละ 17,000 บาท/เดือน  จำนวน 26 อัตรา</t>
  </si>
  <si>
    <t>งบประมาณสำหรับบริหารจัดการสำนักงานเขตพื้นที่การศึกษา ครั้งที่ 1</t>
  </si>
  <si>
    <t>รายการค่าใช้จ่ายในการจัดการเรียนการสอน : ปัจจัยพื้นฐานสำหรับนักเรียนยากจน ภาคเรียนที่ 2/2559</t>
  </si>
  <si>
    <t>งบประมาณสำหรับบริหารจัดการสำนักงานเขตพื้นที่การศึกษา ครั้งที่ 2</t>
  </si>
  <si>
    <t>ยุทธศาสตร์ที่ 1  หลักสูตรและกระบวนการเรียนการสอน</t>
  </si>
  <si>
    <t xml:space="preserve"> รวมยุทธศาสตร์ที่ 1 </t>
  </si>
  <si>
    <t>ยุทธศาสตร์ที่ 2 การผลิตและพัฒนาครู</t>
  </si>
  <si>
    <t xml:space="preserve"> รวมยุทธศาสตร์ที่ 2 </t>
  </si>
  <si>
    <t>ยุทธศาสตร์ที่ 3 การทดสอบ การประเมิน การประกันคุณภาพและการพัฒนามาตรฐานการศึกษา</t>
  </si>
  <si>
    <t xml:space="preserve"> รวมยุทธศาสตร์ที่ 3 </t>
  </si>
  <si>
    <t>ยุทธศาสตร์ที่ 4 การผลิตพัฒนากำลังคนและงานวิจัยที่สอดคล้องกับความต้องการของการพัฒนาประเทศ</t>
  </si>
  <si>
    <t xml:space="preserve"> รวมยุทธศาสตร์ที่ 4 </t>
  </si>
  <si>
    <t>ยุทธศาสตร์ที่ 5 ICT เพื่อการศึกษา</t>
  </si>
  <si>
    <t xml:space="preserve"> รวมยุทธศาสตร์ที่ 5 </t>
  </si>
  <si>
    <t>ยุทธศาสตร์ที่ 6 การบริหารจัดการ</t>
  </si>
  <si>
    <t xml:space="preserve"> รวมยุทธศาสตร์ที่ 6</t>
  </si>
  <si>
    <t>ข้อมูล ณ วันที่  28 กุมภาพันธ์ 2560</t>
  </si>
  <si>
    <t>1. วัดเขาสมอระบัง</t>
  </si>
  <si>
    <t>3. บ้านไร่ดอน</t>
  </si>
  <si>
    <t>4. วัดนาพรม</t>
  </si>
  <si>
    <t>5. บ้านไทรงาม</t>
  </si>
  <si>
    <t>6. วัดราษฎร์ศรัทธา</t>
  </si>
  <si>
    <t>7. บ้านดอนนาลุ่ม</t>
  </si>
  <si>
    <t>8. วัดโรงเข้</t>
  </si>
  <si>
    <t>9. วัดเพรียง</t>
  </si>
  <si>
    <t>10. บ้านบ่อโพง</t>
  </si>
  <si>
    <t>11. วัดท้ายตลาด</t>
  </si>
  <si>
    <t>12. วัดดอนทราย</t>
  </si>
  <si>
    <t>13. บ้านหนองชุมพล</t>
  </si>
  <si>
    <t>14. บ้านแหลม</t>
  </si>
  <si>
    <t>15. วัดต้นสน</t>
  </si>
  <si>
    <t>16. วัดบางขุนไทร</t>
  </si>
  <si>
    <t>17. วัดดอนผิงแดด</t>
  </si>
  <si>
    <t>18. บ้านดอนมะขาม</t>
  </si>
  <si>
    <t>19. วัดสิงห์</t>
  </si>
  <si>
    <t>20. บ้านบางหอ</t>
  </si>
  <si>
    <t>21. บ้านโตนดน้อย</t>
  </si>
  <si>
    <t>22. วัดเกาะแก้ว</t>
  </si>
  <si>
    <t>23. บ้านหนองรี</t>
  </si>
  <si>
    <t>24. วัดยาง</t>
  </si>
  <si>
    <t>25. วัดไทรทอง</t>
  </si>
  <si>
    <t>งบประมาณสำหรับบริหารจัดการสำนักงานเขตพื้นที่การศึกษา ครั้งที่ 3</t>
  </si>
  <si>
    <t xml:space="preserve"> - ระดับก่อนประถมศึกษา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</si>
</sst>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00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70">
    <font>
      <sz val="10"/>
      <name val="Arial"/>
      <family val="0"/>
    </font>
    <font>
      <sz val="11"/>
      <color indexed="8"/>
      <name val="Tahoma"/>
      <family val="2"/>
    </font>
    <font>
      <u val="single"/>
      <sz val="10"/>
      <color indexed="12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sz val="14"/>
      <name val="Angsana New"/>
      <family val="1"/>
    </font>
    <font>
      <b/>
      <u val="single"/>
      <sz val="20"/>
      <name val="Angsana New"/>
      <family val="1"/>
    </font>
    <font>
      <b/>
      <i/>
      <sz val="16"/>
      <name val="Angsana New"/>
      <family val="1"/>
    </font>
    <font>
      <b/>
      <i/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6"/>
      <color indexed="9"/>
      <name val="Angsana New"/>
      <family val="1"/>
    </font>
    <font>
      <sz val="16"/>
      <color indexed="12"/>
      <name val="Angsana New"/>
      <family val="1"/>
    </font>
    <font>
      <b/>
      <sz val="16"/>
      <color indexed="15"/>
      <name val="Angsana New"/>
      <family val="1"/>
    </font>
    <font>
      <b/>
      <u val="single"/>
      <sz val="16"/>
      <color indexed="10"/>
      <name val="Angsana New"/>
      <family val="1"/>
    </font>
    <font>
      <sz val="16"/>
      <color indexed="8"/>
      <name val="Angsana New"/>
      <family val="1"/>
    </font>
    <font>
      <b/>
      <i/>
      <u val="single"/>
      <sz val="16"/>
      <color indexed="10"/>
      <name val="Angsana New"/>
      <family val="1"/>
    </font>
    <font>
      <sz val="14"/>
      <color indexed="8"/>
      <name val="Angsana New"/>
      <family val="1"/>
    </font>
    <font>
      <b/>
      <sz val="16"/>
      <color indexed="12"/>
      <name val="Angsana New"/>
      <family val="1"/>
    </font>
    <font>
      <b/>
      <i/>
      <sz val="16"/>
      <color indexed="12"/>
      <name val="Angsana New"/>
      <family val="1"/>
    </font>
    <font>
      <b/>
      <u val="single"/>
      <sz val="16"/>
      <color indexed="1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sz val="16"/>
      <color theme="0"/>
      <name val="Angsana New"/>
      <family val="1"/>
    </font>
    <font>
      <sz val="16"/>
      <color rgb="FF0000FF"/>
      <name val="Angsana New"/>
      <family val="1"/>
    </font>
    <font>
      <b/>
      <sz val="16"/>
      <color rgb="FF53FFD2"/>
      <name val="Angsana New"/>
      <family val="1"/>
    </font>
    <font>
      <b/>
      <u val="single"/>
      <sz val="16"/>
      <color rgb="FFFF0000"/>
      <name val="Angsana New"/>
      <family val="1"/>
    </font>
    <font>
      <sz val="16"/>
      <color rgb="FF000000"/>
      <name val="Angsana New"/>
      <family val="1"/>
    </font>
    <font>
      <b/>
      <i/>
      <u val="single"/>
      <sz val="16"/>
      <color rgb="FFFF0000"/>
      <name val="Angsana New"/>
      <family val="1"/>
    </font>
    <font>
      <sz val="16"/>
      <color theme="1"/>
      <name val="Angsana New"/>
      <family val="1"/>
    </font>
    <font>
      <b/>
      <sz val="16"/>
      <color rgb="FF0000FF"/>
      <name val="Angsana New"/>
      <family val="1"/>
    </font>
    <font>
      <b/>
      <i/>
      <sz val="16"/>
      <color rgb="FF0000FF"/>
      <name val="Angsana New"/>
      <family val="1"/>
    </font>
    <font>
      <b/>
      <u val="single"/>
      <sz val="16"/>
      <color rgb="FF0000FF"/>
      <name val="Angsana New"/>
      <family val="1"/>
    </font>
    <font>
      <b/>
      <sz val="16"/>
      <color theme="1"/>
      <name val="Angsana New"/>
      <family val="1"/>
    </font>
    <font>
      <sz val="14"/>
      <color rgb="FF000000"/>
      <name val="Angsana New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DEE"/>
        <bgColor indexed="64"/>
      </patternFill>
    </fill>
    <fill>
      <patternFill patternType="solid">
        <fgColor rgb="FF53FFD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BCDCD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797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0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9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3" fillId="20" borderId="5" applyNumberFormat="0" applyAlignment="0" applyProtection="0"/>
    <xf numFmtId="0" fontId="39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3" fontId="3" fillId="0" borderId="10" xfId="33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3" fontId="3" fillId="0" borderId="11" xfId="33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shrinkToFit="1"/>
    </xf>
    <xf numFmtId="43" fontId="5" fillId="0" borderId="14" xfId="33" applyFont="1" applyBorder="1" applyAlignment="1">
      <alignment horizontal="right" shrinkToFit="1"/>
    </xf>
    <xf numFmtId="43" fontId="4" fillId="0" borderId="12" xfId="33" applyFont="1" applyBorder="1" applyAlignment="1">
      <alignment/>
    </xf>
    <xf numFmtId="4" fontId="4" fillId="0" borderId="12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shrinkToFit="1"/>
    </xf>
    <xf numFmtId="4" fontId="58" fillId="0" borderId="14" xfId="0" applyNumberFormat="1" applyFont="1" applyBorder="1" applyAlignment="1">
      <alignment/>
    </xf>
    <xf numFmtId="43" fontId="4" fillId="0" borderId="12" xfId="46" applyFont="1" applyBorder="1" applyAlignment="1">
      <alignment/>
    </xf>
    <xf numFmtId="4" fontId="58" fillId="0" borderId="0" xfId="0" applyNumberFormat="1" applyFont="1" applyBorder="1" applyAlignment="1">
      <alignment/>
    </xf>
    <xf numFmtId="43" fontId="58" fillId="0" borderId="14" xfId="33" applyFont="1" applyBorder="1" applyAlignment="1">
      <alignment/>
    </xf>
    <xf numFmtId="43" fontId="58" fillId="0" borderId="0" xfId="33" applyFont="1" applyBorder="1" applyAlignment="1">
      <alignment/>
    </xf>
    <xf numFmtId="0" fontId="4" fillId="0" borderId="13" xfId="0" applyFont="1" applyBorder="1" applyAlignment="1">
      <alignment horizontal="left" shrinkToFit="1"/>
    </xf>
    <xf numFmtId="0" fontId="4" fillId="0" borderId="14" xfId="0" applyFont="1" applyBorder="1" applyAlignment="1">
      <alignment horizontal="left" shrinkToFit="1"/>
    </xf>
    <xf numFmtId="43" fontId="4" fillId="0" borderId="14" xfId="33" applyFont="1" applyBorder="1" applyAlignment="1">
      <alignment horizontal="right" shrinkToFit="1"/>
    </xf>
    <xf numFmtId="0" fontId="3" fillId="0" borderId="0" xfId="0" applyFont="1" applyBorder="1" applyAlignment="1">
      <alignment/>
    </xf>
    <xf numFmtId="43" fontId="3" fillId="33" borderId="15" xfId="33" applyFont="1" applyFill="1" applyBorder="1" applyAlignment="1">
      <alignment horizontal="right"/>
    </xf>
    <xf numFmtId="43" fontId="3" fillId="33" borderId="16" xfId="33" applyFont="1" applyFill="1" applyBorder="1" applyAlignment="1">
      <alignment/>
    </xf>
    <xf numFmtId="0" fontId="3" fillId="0" borderId="13" xfId="0" applyFont="1" applyBorder="1" applyAlignment="1">
      <alignment horizontal="left" shrinkToFit="1"/>
    </xf>
    <xf numFmtId="43" fontId="4" fillId="0" borderId="12" xfId="33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43" fontId="4" fillId="0" borderId="14" xfId="33" applyFont="1" applyBorder="1" applyAlignment="1">
      <alignment horizontal="left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left" wrapText="1" shrinkToFit="1"/>
    </xf>
    <xf numFmtId="0" fontId="4" fillId="0" borderId="14" xfId="0" applyFont="1" applyBorder="1" applyAlignment="1">
      <alignment horizontal="left" wrapText="1" shrinkToFit="1"/>
    </xf>
    <xf numFmtId="43" fontId="4" fillId="0" borderId="14" xfId="46" applyFont="1" applyBorder="1" applyAlignment="1">
      <alignment horizontal="right" shrinkToFit="1"/>
    </xf>
    <xf numFmtId="43" fontId="4" fillId="0" borderId="14" xfId="33" applyFont="1" applyBorder="1" applyAlignment="1">
      <alignment/>
    </xf>
    <xf numFmtId="0" fontId="59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 shrinkToFit="1"/>
    </xf>
    <xf numFmtId="0" fontId="4" fillId="34" borderId="14" xfId="0" applyFont="1" applyFill="1" applyBorder="1" applyAlignment="1">
      <alignment/>
    </xf>
    <xf numFmtId="43" fontId="60" fillId="34" borderId="12" xfId="33" applyFont="1" applyFill="1" applyBorder="1" applyAlignment="1">
      <alignment horizontal="right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43" fontId="3" fillId="0" borderId="12" xfId="33" applyFont="1" applyFill="1" applyBorder="1" applyAlignment="1">
      <alignment horizontal="right" shrinkToFit="1"/>
    </xf>
    <xf numFmtId="0" fontId="4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/>
    </xf>
    <xf numFmtId="43" fontId="3" fillId="33" borderId="12" xfId="33" applyFont="1" applyFill="1" applyBorder="1" applyAlignment="1">
      <alignment/>
    </xf>
    <xf numFmtId="4" fontId="61" fillId="35" borderId="12" xfId="0" applyNumberFormat="1" applyFont="1" applyFill="1" applyBorder="1" applyAlignment="1">
      <alignment/>
    </xf>
    <xf numFmtId="43" fontId="61" fillId="35" borderId="12" xfId="33" applyFont="1" applyFill="1" applyBorder="1" applyAlignment="1">
      <alignment/>
    </xf>
    <xf numFmtId="0" fontId="62" fillId="0" borderId="13" xfId="0" applyFont="1" applyBorder="1" applyAlignment="1">
      <alignment horizontal="left" vertical="center" wrapText="1"/>
    </xf>
    <xf numFmtId="43" fontId="62" fillId="0" borderId="14" xfId="33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wrapText="1"/>
    </xf>
    <xf numFmtId="0" fontId="62" fillId="0" borderId="14" xfId="0" applyFont="1" applyBorder="1" applyAlignment="1">
      <alignment horizontal="left" wrapText="1"/>
    </xf>
    <xf numFmtId="0" fontId="62" fillId="0" borderId="14" xfId="0" applyFont="1" applyBorder="1" applyAlignment="1">
      <alignment horizontal="left" vertical="center" wrapText="1"/>
    </xf>
    <xf numFmtId="0" fontId="62" fillId="33" borderId="14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4" fillId="0" borderId="14" xfId="39" applyFont="1" applyBorder="1" applyAlignment="1" applyProtection="1">
      <alignment horizontal="left" shrinkToFit="1"/>
      <protection/>
    </xf>
    <xf numFmtId="43" fontId="4" fillId="0" borderId="12" xfId="33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3" fontId="63" fillId="33" borderId="15" xfId="33" applyFont="1" applyFill="1" applyBorder="1" applyAlignment="1">
      <alignment horizontal="right" shrinkToFit="1"/>
    </xf>
    <xf numFmtId="43" fontId="3" fillId="36" borderId="15" xfId="33" applyFont="1" applyFill="1" applyBorder="1" applyAlignment="1">
      <alignment horizontal="right"/>
    </xf>
    <xf numFmtId="43" fontId="3" fillId="36" borderId="17" xfId="33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0" xfId="33" applyFont="1" applyFill="1" applyBorder="1" applyAlignment="1">
      <alignment horizontal="right"/>
    </xf>
    <xf numFmtId="43" fontId="3" fillId="0" borderId="0" xfId="33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shrinkToFit="1"/>
    </xf>
    <xf numFmtId="43" fontId="4" fillId="0" borderId="0" xfId="33" applyFont="1" applyBorder="1" applyAlignment="1">
      <alignment horizontal="right" shrinkToFit="1"/>
    </xf>
    <xf numFmtId="43" fontId="4" fillId="0" borderId="0" xfId="33" applyFont="1" applyBorder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0" fontId="62" fillId="0" borderId="13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wrapText="1"/>
    </xf>
    <xf numFmtId="0" fontId="62" fillId="0" borderId="14" xfId="0" applyFont="1" applyBorder="1" applyAlignment="1">
      <alignment horizontal="left" wrapText="1"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 shrinkToFit="1"/>
    </xf>
    <xf numFmtId="43" fontId="64" fillId="0" borderId="12" xfId="33" applyFont="1" applyBorder="1" applyAlignment="1">
      <alignment/>
    </xf>
    <xf numFmtId="0" fontId="64" fillId="0" borderId="12" xfId="0" applyFont="1" applyBorder="1" applyAlignment="1">
      <alignment/>
    </xf>
    <xf numFmtId="43" fontId="64" fillId="0" borderId="12" xfId="33" applyFont="1" applyBorder="1" applyAlignment="1">
      <alignment horizontal="center"/>
    </xf>
    <xf numFmtId="43" fontId="64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4" fillId="0" borderId="12" xfId="0" applyFont="1" applyBorder="1" applyAlignment="1">
      <alignment horizontal="left"/>
    </xf>
    <xf numFmtId="43" fontId="64" fillId="0" borderId="12" xfId="33" applyFont="1" applyBorder="1" applyAlignment="1">
      <alignment wrapText="1"/>
    </xf>
    <xf numFmtId="0" fontId="64" fillId="0" borderId="12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65" fillId="0" borderId="0" xfId="0" applyFont="1" applyAlignment="1">
      <alignment vertical="top" wrapText="1"/>
    </xf>
    <xf numFmtId="0" fontId="66" fillId="0" borderId="0" xfId="0" applyFont="1" applyBorder="1" applyAlignment="1">
      <alignment/>
    </xf>
    <xf numFmtId="0" fontId="3" fillId="37" borderId="12" xfId="0" applyFont="1" applyFill="1" applyBorder="1" applyAlignment="1">
      <alignment horizontal="center"/>
    </xf>
    <xf numFmtId="43" fontId="3" fillId="37" borderId="12" xfId="0" applyNumberFormat="1" applyFont="1" applyFill="1" applyBorder="1" applyAlignment="1">
      <alignment horizontal="right"/>
    </xf>
    <xf numFmtId="0" fontId="3" fillId="37" borderId="12" xfId="0" applyFont="1" applyFill="1" applyBorder="1" applyAlignment="1">
      <alignment horizontal="right"/>
    </xf>
    <xf numFmtId="43" fontId="3" fillId="37" borderId="12" xfId="33" applyFont="1" applyFill="1" applyBorder="1" applyAlignment="1">
      <alignment horizontal="center"/>
    </xf>
    <xf numFmtId="43" fontId="3" fillId="37" borderId="12" xfId="0" applyNumberFormat="1" applyFont="1" applyFill="1" applyBorder="1" applyAlignment="1">
      <alignment horizontal="center"/>
    </xf>
    <xf numFmtId="43" fontId="4" fillId="0" borderId="12" xfId="33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3" fontId="4" fillId="0" borderId="12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4" fillId="38" borderId="12" xfId="0" applyFont="1" applyFill="1" applyBorder="1" applyAlignment="1">
      <alignment horizontal="left" vertical="top" wrapText="1"/>
    </xf>
    <xf numFmtId="43" fontId="3" fillId="38" borderId="12" xfId="0" applyNumberFormat="1" applyFont="1" applyFill="1" applyBorder="1" applyAlignment="1">
      <alignment horizontal="left" vertical="top" wrapText="1"/>
    </xf>
    <xf numFmtId="0" fontId="3" fillId="38" borderId="12" xfId="0" applyFont="1" applyFill="1" applyBorder="1" applyAlignment="1">
      <alignment horizontal="left" vertical="top" wrapText="1"/>
    </xf>
    <xf numFmtId="43" fontId="3" fillId="38" borderId="12" xfId="33" applyFont="1" applyFill="1" applyBorder="1" applyAlignment="1">
      <alignment horizontal="left" vertical="top" wrapText="1"/>
    </xf>
    <xf numFmtId="43" fontId="4" fillId="0" borderId="12" xfId="33" applyFont="1" applyBorder="1" applyAlignment="1">
      <alignment horizontal="right" vertical="top" wrapText="1"/>
    </xf>
    <xf numFmtId="0" fontId="67" fillId="0" borderId="12" xfId="0" applyFont="1" applyBorder="1" applyAlignment="1">
      <alignment horizontal="left" vertical="top" wrapText="1"/>
    </xf>
    <xf numFmtId="43" fontId="4" fillId="0" borderId="12" xfId="0" applyNumberFormat="1" applyFont="1" applyFill="1" applyBorder="1" applyAlignment="1">
      <alignment horizontal="left" vertical="top" wrapText="1"/>
    </xf>
    <xf numFmtId="0" fontId="64" fillId="0" borderId="12" xfId="0" applyFont="1" applyFill="1" applyBorder="1" applyAlignment="1">
      <alignment horizontal="center"/>
    </xf>
    <xf numFmtId="0" fontId="64" fillId="0" borderId="12" xfId="0" applyFont="1" applyFill="1" applyBorder="1" applyAlignment="1">
      <alignment shrinkToFit="1"/>
    </xf>
    <xf numFmtId="0" fontId="3" fillId="38" borderId="12" xfId="0" applyFont="1" applyFill="1" applyBorder="1" applyAlignment="1">
      <alignment horizontal="center"/>
    </xf>
    <xf numFmtId="43" fontId="3" fillId="38" borderId="12" xfId="33" applyFont="1" applyFill="1" applyBorder="1" applyAlignment="1">
      <alignment horizontal="right" vertical="top" wrapText="1"/>
    </xf>
    <xf numFmtId="0" fontId="4" fillId="0" borderId="12" xfId="0" applyFont="1" applyBorder="1" applyAlignment="1">
      <alignment shrinkToFit="1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shrinkToFit="1"/>
    </xf>
    <xf numFmtId="0" fontId="4" fillId="0" borderId="12" xfId="0" applyFont="1" applyFill="1" applyBorder="1" applyAlignment="1">
      <alignment horizontal="center"/>
    </xf>
    <xf numFmtId="0" fontId="68" fillId="38" borderId="12" xfId="0" applyFont="1" applyFill="1" applyBorder="1" applyAlignment="1">
      <alignment horizontal="center"/>
    </xf>
    <xf numFmtId="43" fontId="3" fillId="38" borderId="12" xfId="0" applyNumberFormat="1" applyFont="1" applyFill="1" applyBorder="1" applyAlignment="1">
      <alignment horizontal="right" vertical="top" wrapText="1"/>
    </xf>
    <xf numFmtId="0" fontId="10" fillId="39" borderId="12" xfId="0" applyFont="1" applyFill="1" applyBorder="1" applyAlignment="1">
      <alignment vertical="top"/>
    </xf>
    <xf numFmtId="43" fontId="3" fillId="39" borderId="12" xfId="33" applyFont="1" applyFill="1" applyBorder="1" applyAlignment="1">
      <alignment/>
    </xf>
    <xf numFmtId="43" fontId="3" fillId="40" borderId="10" xfId="33" applyFont="1" applyFill="1" applyBorder="1" applyAlignment="1">
      <alignment horizontal="center"/>
    </xf>
    <xf numFmtId="3" fontId="3" fillId="40" borderId="10" xfId="0" applyNumberFormat="1" applyFont="1" applyFill="1" applyBorder="1" applyAlignment="1">
      <alignment horizontal="center"/>
    </xf>
    <xf numFmtId="43" fontId="3" fillId="40" borderId="11" xfId="33" applyFont="1" applyFill="1" applyBorder="1" applyAlignment="1">
      <alignment horizontal="center"/>
    </xf>
    <xf numFmtId="3" fontId="3" fillId="4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3" fillId="0" borderId="14" xfId="33" applyFont="1" applyBorder="1" applyAlignment="1">
      <alignment horizontal="right" shrinkToFit="1"/>
    </xf>
    <xf numFmtId="43" fontId="3" fillId="0" borderId="12" xfId="33" applyFont="1" applyBorder="1" applyAlignment="1">
      <alignment/>
    </xf>
    <xf numFmtId="4" fontId="3" fillId="0" borderId="12" xfId="0" applyNumberFormat="1" applyFont="1" applyBorder="1" applyAlignment="1">
      <alignment/>
    </xf>
    <xf numFmtId="43" fontId="3" fillId="0" borderId="12" xfId="33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43" fontId="3" fillId="36" borderId="16" xfId="33" applyFont="1" applyFill="1" applyBorder="1" applyAlignment="1">
      <alignment/>
    </xf>
    <xf numFmtId="0" fontId="62" fillId="0" borderId="13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left" vertical="center"/>
    </xf>
    <xf numFmtId="0" fontId="3" fillId="35" borderId="22" xfId="0" applyFont="1" applyFill="1" applyBorder="1" applyAlignment="1">
      <alignment horizontal="left" vertical="center"/>
    </xf>
    <xf numFmtId="0" fontId="4" fillId="0" borderId="13" xfId="39" applyFont="1" applyBorder="1" applyAlignment="1" applyProtection="1">
      <alignment horizontal="left" vertical="top" wrapText="1" shrinkToFit="1"/>
      <protection/>
    </xf>
    <xf numFmtId="0" fontId="4" fillId="0" borderId="14" xfId="39" applyFont="1" applyBorder="1" applyAlignment="1" applyProtection="1">
      <alignment horizontal="left" vertical="top" wrapText="1" shrinkToFit="1"/>
      <protection/>
    </xf>
    <xf numFmtId="0" fontId="3" fillId="33" borderId="1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shrinkToFit="1"/>
    </xf>
    <xf numFmtId="0" fontId="4" fillId="0" borderId="13" xfId="0" applyFont="1" applyBorder="1" applyAlignment="1">
      <alignment horizontal="left" shrinkToFit="1"/>
    </xf>
    <xf numFmtId="0" fontId="4" fillId="0" borderId="14" xfId="0" applyFont="1" applyBorder="1" applyAlignment="1">
      <alignment horizontal="left" shrinkToFi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/>
    </xf>
    <xf numFmtId="43" fontId="3" fillId="0" borderId="25" xfId="33" applyFont="1" applyBorder="1" applyAlignment="1">
      <alignment horizontal="center" shrinkToFit="1"/>
    </xf>
    <xf numFmtId="43" fontId="3" fillId="0" borderId="22" xfId="33" applyFont="1" applyBorder="1" applyAlignment="1">
      <alignment horizontal="center" shrinkToFit="1"/>
    </xf>
    <xf numFmtId="0" fontId="62" fillId="0" borderId="13" xfId="0" applyFont="1" applyBorder="1" applyAlignment="1">
      <alignment horizontal="left" wrapText="1"/>
    </xf>
    <xf numFmtId="0" fontId="62" fillId="0" borderId="14" xfId="0" applyFont="1" applyBorder="1" applyAlignment="1">
      <alignment horizontal="left" wrapText="1"/>
    </xf>
    <xf numFmtId="0" fontId="3" fillId="36" borderId="26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left"/>
    </xf>
    <xf numFmtId="0" fontId="3" fillId="35" borderId="23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4" fillId="0" borderId="13" xfId="0" applyFont="1" applyBorder="1" applyAlignment="1">
      <alignment horizontal="left" vertical="top" wrapText="1" shrinkToFit="1"/>
    </xf>
    <xf numFmtId="0" fontId="4" fillId="0" borderId="14" xfId="0" applyFont="1" applyBorder="1" applyAlignment="1">
      <alignment horizontal="left" vertical="top" wrapText="1" shrinkToFit="1"/>
    </xf>
    <xf numFmtId="0" fontId="3" fillId="34" borderId="13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/>
    </xf>
    <xf numFmtId="0" fontId="3" fillId="34" borderId="28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left" vertical="center"/>
    </xf>
    <xf numFmtId="0" fontId="8" fillId="41" borderId="13" xfId="0" applyFont="1" applyFill="1" applyBorder="1" applyAlignment="1">
      <alignment horizontal="left" vertical="top" wrapText="1"/>
    </xf>
    <xf numFmtId="0" fontId="8" fillId="41" borderId="23" xfId="0" applyFont="1" applyFill="1" applyBorder="1" applyAlignment="1">
      <alignment horizontal="left" vertical="top" wrapText="1"/>
    </xf>
    <xf numFmtId="0" fontId="8" fillId="41" borderId="14" xfId="0" applyFont="1" applyFill="1" applyBorder="1" applyAlignment="1">
      <alignment horizontal="left" vertical="top" wrapText="1"/>
    </xf>
    <xf numFmtId="0" fontId="68" fillId="37" borderId="13" xfId="0" applyFont="1" applyFill="1" applyBorder="1" applyAlignment="1">
      <alignment horizontal="left"/>
    </xf>
    <xf numFmtId="0" fontId="68" fillId="37" borderId="23" xfId="0" applyFont="1" applyFill="1" applyBorder="1" applyAlignment="1">
      <alignment horizontal="left"/>
    </xf>
    <xf numFmtId="0" fontId="68" fillId="37" borderId="14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68" fillId="38" borderId="13" xfId="0" applyFont="1" applyFill="1" applyBorder="1" applyAlignment="1">
      <alignment horizontal="left"/>
    </xf>
    <xf numFmtId="0" fontId="68" fillId="38" borderId="23" xfId="0" applyFont="1" applyFill="1" applyBorder="1" applyAlignment="1">
      <alignment horizontal="left"/>
    </xf>
    <xf numFmtId="0" fontId="68" fillId="38" borderId="14" xfId="0" applyFont="1" applyFill="1" applyBorder="1" applyAlignment="1">
      <alignment horizontal="left"/>
    </xf>
    <xf numFmtId="0" fontId="9" fillId="41" borderId="13" xfId="0" applyFont="1" applyFill="1" applyBorder="1" applyAlignment="1">
      <alignment horizontal="left" vertical="top" wrapText="1"/>
    </xf>
    <xf numFmtId="0" fontId="9" fillId="41" borderId="23" xfId="0" applyFont="1" applyFill="1" applyBorder="1" applyAlignment="1">
      <alignment horizontal="left" vertical="top" wrapText="1"/>
    </xf>
    <xf numFmtId="0" fontId="9" fillId="41" borderId="14" xfId="0" applyFont="1" applyFill="1" applyBorder="1" applyAlignment="1">
      <alignment horizontal="left" vertical="top" wrapText="1"/>
    </xf>
    <xf numFmtId="0" fontId="3" fillId="39" borderId="13" xfId="0" applyFont="1" applyFill="1" applyBorder="1" applyAlignment="1">
      <alignment horizontal="center" vertical="top" wrapText="1" shrinkToFit="1"/>
    </xf>
    <xf numFmtId="0" fontId="3" fillId="39" borderId="14" xfId="0" applyFont="1" applyFill="1" applyBorder="1" applyAlignment="1">
      <alignment horizontal="center" vertical="top" wrapText="1" shrinkToFit="1"/>
    </xf>
    <xf numFmtId="0" fontId="3" fillId="35" borderId="13" xfId="0" applyFont="1" applyFill="1" applyBorder="1" applyAlignment="1">
      <alignment horizontal="left" vertical="center"/>
    </xf>
    <xf numFmtId="0" fontId="3" fillId="35" borderId="23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0" fontId="3" fillId="36" borderId="24" xfId="0" applyFont="1" applyFill="1" applyBorder="1" applyAlignment="1">
      <alignment horizontal="center" vertical="center" shrinkToFit="1"/>
    </xf>
    <xf numFmtId="0" fontId="3" fillId="36" borderId="25" xfId="0" applyFont="1" applyFill="1" applyBorder="1" applyAlignment="1">
      <alignment horizontal="center" vertical="center" shrinkToFit="1"/>
    </xf>
    <xf numFmtId="0" fontId="3" fillId="36" borderId="20" xfId="0" applyFont="1" applyFill="1" applyBorder="1" applyAlignment="1">
      <alignment horizontal="center" vertical="center" shrinkToFit="1"/>
    </xf>
    <xf numFmtId="0" fontId="3" fillId="36" borderId="22" xfId="0" applyFont="1" applyFill="1" applyBorder="1" applyAlignment="1">
      <alignment horizontal="center" vertical="center" shrinkToFit="1"/>
    </xf>
    <xf numFmtId="0" fontId="3" fillId="36" borderId="18" xfId="0" applyFont="1" applyFill="1" applyBorder="1" applyAlignment="1">
      <alignment horizontal="center" shrinkToFit="1"/>
    </xf>
    <xf numFmtId="0" fontId="3" fillId="36" borderId="15" xfId="0" applyFont="1" applyFill="1" applyBorder="1" applyAlignment="1">
      <alignment horizontal="center" shrinkToFit="1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Normal 8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เครื่องหมายจุลภาค 2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3" xfId="52"/>
    <cellStyle name="ปกติ 4" xfId="53"/>
    <cellStyle name="ป้อนค่า" xfId="54"/>
    <cellStyle name="ปานกลาง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6"/>
  <sheetViews>
    <sheetView tabSelected="1" view="pageLayout" zoomScale="90" zoomScalePageLayoutView="90" workbookViewId="0" topLeftCell="A1">
      <selection activeCell="B380" sqref="B380"/>
    </sheetView>
  </sheetViews>
  <sheetFormatPr defaultColWidth="9.140625" defaultRowHeight="12.75"/>
  <cols>
    <col min="1" max="1" width="5.00390625" style="65" customWidth="1"/>
    <col min="2" max="2" width="43.7109375" style="66" customWidth="1"/>
    <col min="3" max="3" width="15.140625" style="67" customWidth="1"/>
    <col min="4" max="4" width="16.421875" style="68" customWidth="1"/>
    <col min="5" max="5" width="16.8515625" style="70" bestFit="1" customWidth="1"/>
    <col min="6" max="6" width="11.57421875" style="70" customWidth="1"/>
    <col min="7" max="7" width="16.8515625" style="68" bestFit="1" customWidth="1"/>
    <col min="8" max="8" width="17.28125" style="70" customWidth="1"/>
    <col min="9" max="9" width="14.57421875" style="1" bestFit="1" customWidth="1"/>
    <col min="10" max="16384" width="9.140625" style="1" customWidth="1"/>
  </cols>
  <sheetData>
    <row r="1" spans="1:8" ht="23.25">
      <c r="A1" s="149" t="s">
        <v>209</v>
      </c>
      <c r="B1" s="149"/>
      <c r="C1" s="149"/>
      <c r="D1" s="149"/>
      <c r="E1" s="149"/>
      <c r="F1" s="149"/>
      <c r="G1" s="149"/>
      <c r="H1" s="149"/>
    </row>
    <row r="2" spans="1:8" ht="23.25">
      <c r="A2" s="149" t="s">
        <v>0</v>
      </c>
      <c r="B2" s="149"/>
      <c r="C2" s="149"/>
      <c r="D2" s="149"/>
      <c r="E2" s="149"/>
      <c r="F2" s="149"/>
      <c r="G2" s="149"/>
      <c r="H2" s="149"/>
    </row>
    <row r="3" spans="1:8" ht="23.25">
      <c r="A3" s="149" t="s">
        <v>351</v>
      </c>
      <c r="B3" s="149"/>
      <c r="C3" s="149"/>
      <c r="D3" s="149"/>
      <c r="E3" s="149"/>
      <c r="F3" s="149"/>
      <c r="G3" s="149"/>
      <c r="H3" s="149"/>
    </row>
    <row r="4" spans="1:8" ht="23.25">
      <c r="A4" s="150" t="s">
        <v>1</v>
      </c>
      <c r="B4" s="152" t="s">
        <v>2</v>
      </c>
      <c r="C4" s="155"/>
      <c r="D4" s="2" t="s">
        <v>3</v>
      </c>
      <c r="E4" s="3" t="s">
        <v>4</v>
      </c>
      <c r="F4" s="3" t="s">
        <v>5</v>
      </c>
      <c r="G4" s="2" t="s">
        <v>6</v>
      </c>
      <c r="H4" s="3" t="s">
        <v>7</v>
      </c>
    </row>
    <row r="5" spans="1:8" ht="23.25">
      <c r="A5" s="151"/>
      <c r="B5" s="153"/>
      <c r="C5" s="156"/>
      <c r="D5" s="4" t="s">
        <v>8</v>
      </c>
      <c r="E5" s="5" t="s">
        <v>9</v>
      </c>
      <c r="F5" s="5"/>
      <c r="G5" s="4"/>
      <c r="H5" s="5"/>
    </row>
    <row r="6" spans="1:9" s="6" customFormat="1" ht="23.25">
      <c r="A6" s="143" t="s">
        <v>165</v>
      </c>
      <c r="B6" s="143"/>
      <c r="C6" s="143"/>
      <c r="D6" s="143"/>
      <c r="E6" s="143"/>
      <c r="F6" s="143"/>
      <c r="G6" s="143"/>
      <c r="H6" s="143"/>
      <c r="I6" s="1"/>
    </row>
    <row r="7" spans="1:9" ht="23.25">
      <c r="A7" s="7">
        <v>1.1</v>
      </c>
      <c r="B7" s="8" t="s">
        <v>10</v>
      </c>
      <c r="C7" s="9"/>
      <c r="D7" s="10"/>
      <c r="E7" s="11"/>
      <c r="F7" s="11"/>
      <c r="G7" s="10"/>
      <c r="H7" s="11"/>
      <c r="I7" s="12"/>
    </row>
    <row r="8" spans="1:9" ht="23.25">
      <c r="A8" s="13"/>
      <c r="B8" s="14" t="s">
        <v>176</v>
      </c>
      <c r="C8" s="15"/>
      <c r="D8" s="16"/>
      <c r="E8" s="16"/>
      <c r="F8" s="11"/>
      <c r="G8" s="10"/>
      <c r="H8" s="11">
        <f aca="true" t="shared" si="0" ref="H8:H15">E8-G8</f>
        <v>0</v>
      </c>
      <c r="I8" s="17"/>
    </row>
    <row r="9" spans="1:9" ht="23.25">
      <c r="A9" s="13"/>
      <c r="B9" s="14" t="s">
        <v>177</v>
      </c>
      <c r="C9" s="15"/>
      <c r="D9" s="16"/>
      <c r="E9" s="16"/>
      <c r="F9" s="11"/>
      <c r="G9" s="10"/>
      <c r="H9" s="11">
        <f t="shared" si="0"/>
        <v>0</v>
      </c>
      <c r="I9" s="17"/>
    </row>
    <row r="10" spans="1:9" ht="23.25">
      <c r="A10" s="13"/>
      <c r="B10" s="14" t="s">
        <v>178</v>
      </c>
      <c r="C10" s="18"/>
      <c r="D10" s="16"/>
      <c r="E10" s="16"/>
      <c r="F10" s="11"/>
      <c r="G10" s="10"/>
      <c r="H10" s="11">
        <f t="shared" si="0"/>
        <v>0</v>
      </c>
      <c r="I10" s="19"/>
    </row>
    <row r="11" spans="1:9" ht="23.25">
      <c r="A11" s="13"/>
      <c r="B11" s="14" t="s">
        <v>179</v>
      </c>
      <c r="C11" s="18"/>
      <c r="D11" s="16"/>
      <c r="E11" s="16"/>
      <c r="F11" s="11"/>
      <c r="G11" s="10"/>
      <c r="H11" s="11">
        <f t="shared" si="0"/>
        <v>0</v>
      </c>
      <c r="I11" s="19"/>
    </row>
    <row r="12" spans="1:9" ht="23.25">
      <c r="A12" s="13"/>
      <c r="B12" s="14" t="s">
        <v>180</v>
      </c>
      <c r="C12" s="18"/>
      <c r="D12" s="16"/>
      <c r="E12" s="16"/>
      <c r="F12" s="11"/>
      <c r="G12" s="10"/>
      <c r="H12" s="11">
        <f t="shared" si="0"/>
        <v>0</v>
      </c>
      <c r="I12" s="19"/>
    </row>
    <row r="13" spans="1:9" ht="23.25">
      <c r="A13" s="13"/>
      <c r="B13" s="145" t="s">
        <v>181</v>
      </c>
      <c r="C13" s="146"/>
      <c r="D13" s="16"/>
      <c r="E13" s="16"/>
      <c r="F13" s="11"/>
      <c r="G13" s="10"/>
      <c r="H13" s="11">
        <f t="shared" si="0"/>
        <v>0</v>
      </c>
      <c r="I13" s="19"/>
    </row>
    <row r="14" spans="1:9" ht="23.25">
      <c r="A14" s="13"/>
      <c r="B14" s="14" t="s">
        <v>182</v>
      </c>
      <c r="C14" s="18"/>
      <c r="D14" s="16"/>
      <c r="E14" s="16"/>
      <c r="F14" s="11"/>
      <c r="G14" s="10"/>
      <c r="H14" s="11">
        <f t="shared" si="0"/>
        <v>0</v>
      </c>
      <c r="I14" s="19"/>
    </row>
    <row r="15" spans="1:9" ht="23.25">
      <c r="A15" s="13"/>
      <c r="B15" s="145" t="s">
        <v>183</v>
      </c>
      <c r="C15" s="146"/>
      <c r="D15" s="16"/>
      <c r="E15" s="16"/>
      <c r="F15" s="11"/>
      <c r="G15" s="10"/>
      <c r="H15" s="11">
        <f t="shared" si="0"/>
        <v>0</v>
      </c>
      <c r="I15" s="19"/>
    </row>
    <row r="16" spans="1:9" ht="23.25">
      <c r="A16" s="7">
        <v>1.2</v>
      </c>
      <c r="B16" s="8" t="s">
        <v>11</v>
      </c>
      <c r="C16" s="9"/>
      <c r="D16" s="16"/>
      <c r="E16" s="16"/>
      <c r="F16" s="11"/>
      <c r="G16" s="10"/>
      <c r="H16" s="11"/>
      <c r="I16" s="17"/>
    </row>
    <row r="17" spans="1:9" ht="23.25">
      <c r="A17" s="13"/>
      <c r="B17" s="14" t="s">
        <v>184</v>
      </c>
      <c r="C17" s="22"/>
      <c r="D17" s="16"/>
      <c r="E17" s="16"/>
      <c r="F17" s="11"/>
      <c r="G17" s="10"/>
      <c r="H17" s="11"/>
      <c r="I17" s="12"/>
    </row>
    <row r="18" spans="1:9" ht="23.25">
      <c r="A18" s="13"/>
      <c r="B18" s="14" t="s">
        <v>377</v>
      </c>
      <c r="C18" s="22"/>
      <c r="D18" s="16"/>
      <c r="E18" s="16"/>
      <c r="F18" s="11"/>
      <c r="G18" s="10"/>
      <c r="H18" s="11"/>
      <c r="I18" s="12"/>
    </row>
    <row r="19" spans="1:9" ht="23.25">
      <c r="A19" s="13"/>
      <c r="B19" s="144" t="s">
        <v>12</v>
      </c>
      <c r="C19" s="144"/>
      <c r="D19" s="16">
        <v>82000</v>
      </c>
      <c r="E19" s="16">
        <v>82000</v>
      </c>
      <c r="F19" s="11"/>
      <c r="G19" s="10"/>
      <c r="H19" s="11">
        <f>D19-G19</f>
        <v>82000</v>
      </c>
      <c r="I19" s="12"/>
    </row>
    <row r="20" spans="1:9" ht="23.25">
      <c r="A20" s="13"/>
      <c r="B20" s="14" t="s">
        <v>13</v>
      </c>
      <c r="C20" s="22"/>
      <c r="D20" s="16">
        <v>3400</v>
      </c>
      <c r="E20" s="16">
        <v>3400</v>
      </c>
      <c r="F20" s="11"/>
      <c r="G20" s="10"/>
      <c r="H20" s="11">
        <f aca="true" t="shared" si="1" ref="H20:H25">D20-G20</f>
        <v>3400</v>
      </c>
      <c r="I20" s="12"/>
    </row>
    <row r="21" spans="1:9" ht="23.25">
      <c r="A21" s="13"/>
      <c r="B21" s="14" t="s">
        <v>185</v>
      </c>
      <c r="C21" s="22"/>
      <c r="D21" s="16"/>
      <c r="E21" s="16"/>
      <c r="F21" s="11"/>
      <c r="G21" s="10"/>
      <c r="H21" s="11">
        <f t="shared" si="1"/>
        <v>0</v>
      </c>
      <c r="I21" s="12"/>
    </row>
    <row r="22" spans="1:9" ht="23.25">
      <c r="A22" s="13"/>
      <c r="B22" s="14" t="s">
        <v>14</v>
      </c>
      <c r="C22" s="22"/>
      <c r="D22" s="16"/>
      <c r="E22" s="16"/>
      <c r="F22" s="11"/>
      <c r="G22" s="10"/>
      <c r="H22" s="11">
        <f t="shared" si="1"/>
        <v>0</v>
      </c>
      <c r="I22" s="12"/>
    </row>
    <row r="23" spans="1:9" ht="23.25">
      <c r="A23" s="13"/>
      <c r="B23" s="144" t="s">
        <v>15</v>
      </c>
      <c r="C23" s="144"/>
      <c r="D23" s="16">
        <v>82000</v>
      </c>
      <c r="E23" s="16">
        <v>82000</v>
      </c>
      <c r="F23" s="11"/>
      <c r="G23" s="10"/>
      <c r="H23" s="11">
        <f t="shared" si="1"/>
        <v>82000</v>
      </c>
      <c r="I23" s="12"/>
    </row>
    <row r="24" spans="1:9" ht="23.25">
      <c r="A24" s="13"/>
      <c r="B24" s="144" t="s">
        <v>16</v>
      </c>
      <c r="C24" s="144"/>
      <c r="D24" s="16">
        <v>82000</v>
      </c>
      <c r="E24" s="16">
        <v>82000</v>
      </c>
      <c r="F24" s="11"/>
      <c r="G24" s="10"/>
      <c r="H24" s="11">
        <f t="shared" si="1"/>
        <v>82000</v>
      </c>
      <c r="I24" s="12"/>
    </row>
    <row r="25" spans="1:9" ht="23.25">
      <c r="A25" s="13"/>
      <c r="B25" s="14" t="s">
        <v>13</v>
      </c>
      <c r="C25" s="22"/>
      <c r="D25" s="16">
        <v>7000</v>
      </c>
      <c r="E25" s="16">
        <v>7000</v>
      </c>
      <c r="F25" s="11"/>
      <c r="G25" s="10"/>
      <c r="H25" s="11">
        <f t="shared" si="1"/>
        <v>7000</v>
      </c>
      <c r="I25" s="23"/>
    </row>
    <row r="26" spans="1:8" s="23" customFormat="1" ht="24" thickBot="1">
      <c r="A26" s="154" t="s">
        <v>17</v>
      </c>
      <c r="B26" s="132"/>
      <c r="C26" s="24"/>
      <c r="D26" s="25">
        <f>SUM(D8:D25)</f>
        <v>256400</v>
      </c>
      <c r="E26" s="25">
        <f>SUM(E8:E25)</f>
        <v>256400</v>
      </c>
      <c r="F26" s="25">
        <f>SUM(F8:F25)</f>
        <v>0</v>
      </c>
      <c r="G26" s="25">
        <f>SUM(G8:G25)</f>
        <v>0</v>
      </c>
      <c r="H26" s="25">
        <f>SUM(H8:H25)</f>
        <v>256400</v>
      </c>
    </row>
    <row r="27" spans="1:9" s="6" customFormat="1" ht="24" thickTop="1">
      <c r="A27" s="166" t="s">
        <v>166</v>
      </c>
      <c r="B27" s="167"/>
      <c r="C27" s="167"/>
      <c r="D27" s="167"/>
      <c r="E27" s="167"/>
      <c r="F27" s="167"/>
      <c r="G27" s="167"/>
      <c r="H27" s="168"/>
      <c r="I27" s="1"/>
    </row>
    <row r="28" spans="1:8" ht="23.25">
      <c r="A28" s="7">
        <v>1.1</v>
      </c>
      <c r="B28" s="26" t="s">
        <v>18</v>
      </c>
      <c r="C28" s="9"/>
      <c r="D28" s="10"/>
      <c r="E28" s="10"/>
      <c r="F28" s="11"/>
      <c r="G28" s="10"/>
      <c r="H28" s="11"/>
    </row>
    <row r="29" spans="1:8" ht="23.25">
      <c r="A29" s="13">
        <v>1</v>
      </c>
      <c r="B29" s="20" t="s">
        <v>19</v>
      </c>
      <c r="C29" s="22"/>
      <c r="D29" s="11">
        <v>634400</v>
      </c>
      <c r="E29" s="11">
        <v>634400</v>
      </c>
      <c r="F29" s="11"/>
      <c r="G29" s="10"/>
      <c r="H29" s="11">
        <f>E29-G29</f>
        <v>634400</v>
      </c>
    </row>
    <row r="30" spans="1:8" ht="23.25">
      <c r="A30" s="13">
        <v>2</v>
      </c>
      <c r="B30" s="20" t="s">
        <v>20</v>
      </c>
      <c r="C30" s="22"/>
      <c r="D30" s="11"/>
      <c r="E30" s="11"/>
      <c r="F30" s="11"/>
      <c r="G30" s="10"/>
      <c r="H30" s="11"/>
    </row>
    <row r="31" spans="1:8" ht="23.25">
      <c r="A31" s="13">
        <v>3</v>
      </c>
      <c r="B31" s="144" t="s">
        <v>21</v>
      </c>
      <c r="C31" s="144"/>
      <c r="D31" s="10">
        <f>SUM(C32:C35)</f>
        <v>270000</v>
      </c>
      <c r="E31" s="10">
        <v>270000</v>
      </c>
      <c r="F31" s="11"/>
      <c r="G31" s="10"/>
      <c r="H31" s="11">
        <f>E31-G31</f>
        <v>270000</v>
      </c>
    </row>
    <row r="32" spans="1:8" ht="23.25">
      <c r="A32" s="13"/>
      <c r="B32" s="20" t="s">
        <v>22</v>
      </c>
      <c r="C32" s="22">
        <f>9000*6</f>
        <v>54000</v>
      </c>
      <c r="D32" s="10"/>
      <c r="E32" s="10"/>
      <c r="F32" s="11"/>
      <c r="G32" s="10"/>
      <c r="H32" s="11"/>
    </row>
    <row r="33" spans="1:8" ht="23.25">
      <c r="A33" s="13"/>
      <c r="B33" s="20" t="s">
        <v>23</v>
      </c>
      <c r="C33" s="22">
        <f>9000*6</f>
        <v>54000</v>
      </c>
      <c r="D33" s="10"/>
      <c r="E33" s="10"/>
      <c r="F33" s="11"/>
      <c r="G33" s="10"/>
      <c r="H33" s="11"/>
    </row>
    <row r="34" spans="1:8" ht="23.25">
      <c r="A34" s="13"/>
      <c r="B34" s="20" t="s">
        <v>24</v>
      </c>
      <c r="C34" s="22">
        <f>18000*6</f>
        <v>108000</v>
      </c>
      <c r="D34" s="10"/>
      <c r="E34" s="10"/>
      <c r="F34" s="11"/>
      <c r="G34" s="10"/>
      <c r="H34" s="11"/>
    </row>
    <row r="35" spans="1:8" ht="23.25">
      <c r="A35" s="13"/>
      <c r="B35" s="20" t="s">
        <v>25</v>
      </c>
      <c r="C35" s="22">
        <f>9000*6</f>
        <v>54000</v>
      </c>
      <c r="D35" s="10"/>
      <c r="E35" s="10"/>
      <c r="F35" s="11"/>
      <c r="G35" s="10"/>
      <c r="H35" s="11"/>
    </row>
    <row r="36" spans="1:8" ht="23.25">
      <c r="A36" s="13"/>
      <c r="B36" s="20" t="s">
        <v>26</v>
      </c>
      <c r="C36" s="22"/>
      <c r="D36" s="10">
        <v>13500</v>
      </c>
      <c r="E36" s="10">
        <v>13500</v>
      </c>
      <c r="F36" s="11"/>
      <c r="G36" s="10"/>
      <c r="H36" s="11">
        <f>E36-G36</f>
        <v>13500</v>
      </c>
    </row>
    <row r="37" spans="1:8" ht="23.25">
      <c r="A37" s="13">
        <v>4</v>
      </c>
      <c r="B37" s="145" t="s">
        <v>27</v>
      </c>
      <c r="C37" s="146"/>
      <c r="D37" s="10">
        <f>SUM(C39:C46)</f>
        <v>720000</v>
      </c>
      <c r="E37" s="10">
        <v>720000</v>
      </c>
      <c r="F37" s="11"/>
      <c r="G37" s="10"/>
      <c r="H37" s="11">
        <f>SUM(E37)-G37</f>
        <v>720000</v>
      </c>
    </row>
    <row r="38" spans="1:8" ht="23.25">
      <c r="A38" s="13"/>
      <c r="B38" s="20" t="s">
        <v>334</v>
      </c>
      <c r="C38" s="22"/>
      <c r="D38" s="10"/>
      <c r="E38" s="10"/>
      <c r="F38" s="11"/>
      <c r="G38" s="10"/>
      <c r="H38" s="11"/>
    </row>
    <row r="39" spans="1:8" ht="23.25">
      <c r="A39" s="13"/>
      <c r="B39" s="20" t="s">
        <v>28</v>
      </c>
      <c r="C39" s="22">
        <f>15000*6</f>
        <v>90000</v>
      </c>
      <c r="D39" s="10"/>
      <c r="E39" s="10"/>
      <c r="F39" s="11"/>
      <c r="G39" s="10"/>
      <c r="H39" s="11"/>
    </row>
    <row r="40" spans="1:8" ht="23.25">
      <c r="A40" s="13"/>
      <c r="B40" s="20" t="s">
        <v>29</v>
      </c>
      <c r="C40" s="22">
        <f aca="true" t="shared" si="2" ref="C40:C48">15000*6</f>
        <v>90000</v>
      </c>
      <c r="D40" s="10"/>
      <c r="E40" s="10"/>
      <c r="F40" s="11"/>
      <c r="G40" s="10"/>
      <c r="H40" s="11"/>
    </row>
    <row r="41" spans="1:8" ht="23.25">
      <c r="A41" s="13"/>
      <c r="B41" s="20" t="s">
        <v>30</v>
      </c>
      <c r="C41" s="22">
        <f t="shared" si="2"/>
        <v>90000</v>
      </c>
      <c r="D41" s="10"/>
      <c r="E41" s="10"/>
      <c r="F41" s="11"/>
      <c r="G41" s="10"/>
      <c r="H41" s="11"/>
    </row>
    <row r="42" spans="1:8" ht="23.25">
      <c r="A42" s="13"/>
      <c r="B42" s="20" t="s">
        <v>31</v>
      </c>
      <c r="C42" s="22">
        <f t="shared" si="2"/>
        <v>90000</v>
      </c>
      <c r="D42" s="10"/>
      <c r="E42" s="10"/>
      <c r="F42" s="11"/>
      <c r="G42" s="10"/>
      <c r="H42" s="11"/>
    </row>
    <row r="43" spans="1:8" ht="23.25">
      <c r="A43" s="13"/>
      <c r="B43" s="20" t="s">
        <v>32</v>
      </c>
      <c r="C43" s="22">
        <f t="shared" si="2"/>
        <v>90000</v>
      </c>
      <c r="D43" s="10"/>
      <c r="E43" s="10"/>
      <c r="F43" s="11"/>
      <c r="G43" s="10"/>
      <c r="H43" s="11"/>
    </row>
    <row r="44" spans="1:8" ht="23.25">
      <c r="A44" s="13"/>
      <c r="B44" s="20" t="s">
        <v>33</v>
      </c>
      <c r="C44" s="22">
        <f t="shared" si="2"/>
        <v>90000</v>
      </c>
      <c r="D44" s="10"/>
      <c r="E44" s="10"/>
      <c r="F44" s="11"/>
      <c r="G44" s="10"/>
      <c r="H44" s="11"/>
    </row>
    <row r="45" spans="1:8" ht="23.25">
      <c r="A45" s="13"/>
      <c r="B45" s="20" t="s">
        <v>34</v>
      </c>
      <c r="C45" s="22">
        <f t="shared" si="2"/>
        <v>90000</v>
      </c>
      <c r="D45" s="10"/>
      <c r="E45" s="10"/>
      <c r="F45" s="11"/>
      <c r="G45" s="10"/>
      <c r="H45" s="11"/>
    </row>
    <row r="46" spans="1:8" ht="23.25">
      <c r="A46" s="13"/>
      <c r="B46" s="20" t="s">
        <v>35</v>
      </c>
      <c r="C46" s="22">
        <f t="shared" si="2"/>
        <v>90000</v>
      </c>
      <c r="D46" s="10"/>
      <c r="E46" s="10"/>
      <c r="F46" s="11"/>
      <c r="G46" s="10"/>
      <c r="H46" s="11"/>
    </row>
    <row r="47" spans="1:8" ht="23.25">
      <c r="A47" s="13"/>
      <c r="B47" s="20" t="s">
        <v>36</v>
      </c>
      <c r="C47" s="22">
        <f t="shared" si="2"/>
        <v>90000</v>
      </c>
      <c r="D47" s="10"/>
      <c r="E47" s="10"/>
      <c r="F47" s="11"/>
      <c r="G47" s="10"/>
      <c r="H47" s="11"/>
    </row>
    <row r="48" spans="1:8" ht="23.25">
      <c r="A48" s="13"/>
      <c r="B48" s="20" t="s">
        <v>37</v>
      </c>
      <c r="C48" s="22">
        <f t="shared" si="2"/>
        <v>90000</v>
      </c>
      <c r="D48" s="10"/>
      <c r="E48" s="10"/>
      <c r="F48" s="11"/>
      <c r="G48" s="10"/>
      <c r="H48" s="11"/>
    </row>
    <row r="49" spans="1:8" ht="23.25">
      <c r="A49" s="13"/>
      <c r="B49" s="20" t="s">
        <v>38</v>
      </c>
      <c r="C49" s="22"/>
      <c r="D49" s="27">
        <v>36000</v>
      </c>
      <c r="E49" s="27">
        <v>36000</v>
      </c>
      <c r="F49" s="11"/>
      <c r="G49" s="10"/>
      <c r="H49" s="11">
        <f>SUM(E49)-G49</f>
        <v>36000</v>
      </c>
    </row>
    <row r="50" spans="1:8" ht="23.25">
      <c r="A50" s="13">
        <v>5</v>
      </c>
      <c r="B50" s="144" t="s">
        <v>39</v>
      </c>
      <c r="C50" s="144"/>
      <c r="D50" s="10">
        <f>SUM(C51:C60)</f>
        <v>540000</v>
      </c>
      <c r="E50" s="10">
        <f>SUM(D51:D60)</f>
        <v>0</v>
      </c>
      <c r="F50" s="11"/>
      <c r="G50" s="10"/>
      <c r="H50" s="11">
        <f>E50-G50</f>
        <v>0</v>
      </c>
    </row>
    <row r="51" spans="1:8" ht="23.25">
      <c r="A51" s="13"/>
      <c r="B51" s="20" t="s">
        <v>40</v>
      </c>
      <c r="C51" s="22">
        <f>9000*6</f>
        <v>54000</v>
      </c>
      <c r="D51" s="10"/>
      <c r="E51" s="10"/>
      <c r="F51" s="11"/>
      <c r="G51" s="10"/>
      <c r="H51" s="11"/>
    </row>
    <row r="52" spans="1:8" ht="23.25">
      <c r="A52" s="13"/>
      <c r="B52" s="20" t="s">
        <v>41</v>
      </c>
      <c r="C52" s="22">
        <f aca="true" t="shared" si="3" ref="C52:C60">9000*6</f>
        <v>54000</v>
      </c>
      <c r="D52" s="10"/>
      <c r="E52" s="10"/>
      <c r="F52" s="11"/>
      <c r="G52" s="10"/>
      <c r="H52" s="11"/>
    </row>
    <row r="53" spans="1:8" ht="23.25">
      <c r="A53" s="13"/>
      <c r="B53" s="20" t="s">
        <v>42</v>
      </c>
      <c r="C53" s="22">
        <f t="shared" si="3"/>
        <v>54000</v>
      </c>
      <c r="D53" s="10"/>
      <c r="E53" s="10"/>
      <c r="F53" s="11"/>
      <c r="G53" s="10"/>
      <c r="H53" s="11"/>
    </row>
    <row r="54" spans="1:8" ht="23.25">
      <c r="A54" s="13"/>
      <c r="B54" s="20" t="s">
        <v>43</v>
      </c>
      <c r="C54" s="22">
        <f t="shared" si="3"/>
        <v>54000</v>
      </c>
      <c r="D54" s="10"/>
      <c r="E54" s="10"/>
      <c r="F54" s="11"/>
      <c r="G54" s="10"/>
      <c r="H54" s="11"/>
    </row>
    <row r="55" spans="1:8" ht="23.25">
      <c r="A55" s="13"/>
      <c r="B55" s="20" t="s">
        <v>44</v>
      </c>
      <c r="C55" s="22">
        <f t="shared" si="3"/>
        <v>54000</v>
      </c>
      <c r="D55" s="10"/>
      <c r="E55" s="10"/>
      <c r="F55" s="11"/>
      <c r="G55" s="10"/>
      <c r="H55" s="11"/>
    </row>
    <row r="56" spans="1:8" ht="23.25">
      <c r="A56" s="13"/>
      <c r="B56" s="20" t="s">
        <v>45</v>
      </c>
      <c r="C56" s="22">
        <f t="shared" si="3"/>
        <v>54000</v>
      </c>
      <c r="D56" s="10"/>
      <c r="E56" s="10"/>
      <c r="F56" s="11"/>
      <c r="G56" s="10"/>
      <c r="H56" s="11"/>
    </row>
    <row r="57" spans="1:8" ht="23.25">
      <c r="A57" s="13"/>
      <c r="B57" s="20" t="s">
        <v>46</v>
      </c>
      <c r="C57" s="22">
        <f t="shared" si="3"/>
        <v>54000</v>
      </c>
      <c r="D57" s="10"/>
      <c r="E57" s="10"/>
      <c r="F57" s="11"/>
      <c r="G57" s="10"/>
      <c r="H57" s="11"/>
    </row>
    <row r="58" spans="1:8" ht="23.25">
      <c r="A58" s="13"/>
      <c r="B58" s="20" t="s">
        <v>47</v>
      </c>
      <c r="C58" s="22">
        <f t="shared" si="3"/>
        <v>54000</v>
      </c>
      <c r="D58" s="10"/>
      <c r="E58" s="10"/>
      <c r="F58" s="11"/>
      <c r="G58" s="10"/>
      <c r="H58" s="11"/>
    </row>
    <row r="59" spans="1:8" ht="23.25">
      <c r="A59" s="13"/>
      <c r="B59" s="20" t="s">
        <v>48</v>
      </c>
      <c r="C59" s="22">
        <f t="shared" si="3"/>
        <v>54000</v>
      </c>
      <c r="D59" s="10"/>
      <c r="E59" s="10"/>
      <c r="F59" s="11"/>
      <c r="G59" s="10"/>
      <c r="H59" s="11"/>
    </row>
    <row r="60" spans="1:8" ht="23.25">
      <c r="A60" s="13"/>
      <c r="B60" s="20" t="s">
        <v>49</v>
      </c>
      <c r="C60" s="22">
        <f t="shared" si="3"/>
        <v>54000</v>
      </c>
      <c r="D60" s="10"/>
      <c r="E60" s="10"/>
      <c r="F60" s="11"/>
      <c r="G60" s="10"/>
      <c r="H60" s="11"/>
    </row>
    <row r="61" spans="1:8" ht="23.25">
      <c r="A61" s="13"/>
      <c r="B61" s="20" t="s">
        <v>50</v>
      </c>
      <c r="C61" s="22"/>
      <c r="D61" s="10">
        <v>27000</v>
      </c>
      <c r="E61" s="10">
        <v>27000</v>
      </c>
      <c r="F61" s="11"/>
      <c r="G61" s="10"/>
      <c r="H61" s="11">
        <f>E61-G61</f>
        <v>27000</v>
      </c>
    </row>
    <row r="62" spans="1:8" ht="63.75" customHeight="1">
      <c r="A62" s="13">
        <v>6</v>
      </c>
      <c r="B62" s="147" t="s">
        <v>335</v>
      </c>
      <c r="C62" s="148"/>
      <c r="D62" s="10">
        <f>26*17000*5</f>
        <v>2210000</v>
      </c>
      <c r="E62" s="10">
        <f>26*17000*5</f>
        <v>2210000</v>
      </c>
      <c r="F62" s="11"/>
      <c r="G62" s="10"/>
      <c r="H62" s="11">
        <f>E62-G62</f>
        <v>2210000</v>
      </c>
    </row>
    <row r="63" spans="1:8" ht="23.25">
      <c r="A63" s="13"/>
      <c r="B63" s="28" t="s">
        <v>352</v>
      </c>
      <c r="C63" s="29">
        <f>17000*5</f>
        <v>85000</v>
      </c>
      <c r="D63" s="10"/>
      <c r="E63" s="10"/>
      <c r="F63" s="11"/>
      <c r="G63" s="10"/>
      <c r="H63" s="11"/>
    </row>
    <row r="64" spans="1:8" ht="23.25">
      <c r="A64" s="13"/>
      <c r="B64" s="28" t="s">
        <v>29</v>
      </c>
      <c r="C64" s="29">
        <f aca="true" t="shared" si="4" ref="C64:C88">17000*5</f>
        <v>85000</v>
      </c>
      <c r="D64" s="10"/>
      <c r="E64" s="10"/>
      <c r="F64" s="11"/>
      <c r="G64" s="10"/>
      <c r="H64" s="11"/>
    </row>
    <row r="65" spans="1:8" ht="23.25">
      <c r="A65" s="13"/>
      <c r="B65" s="28" t="s">
        <v>353</v>
      </c>
      <c r="C65" s="29">
        <f t="shared" si="4"/>
        <v>85000</v>
      </c>
      <c r="D65" s="10"/>
      <c r="E65" s="10"/>
      <c r="F65" s="11"/>
      <c r="G65" s="10"/>
      <c r="H65" s="11"/>
    </row>
    <row r="66" spans="1:8" ht="23.25">
      <c r="A66" s="13"/>
      <c r="B66" s="28" t="s">
        <v>354</v>
      </c>
      <c r="C66" s="29">
        <f t="shared" si="4"/>
        <v>85000</v>
      </c>
      <c r="D66" s="10"/>
      <c r="E66" s="10"/>
      <c r="F66" s="11"/>
      <c r="G66" s="10"/>
      <c r="H66" s="11"/>
    </row>
    <row r="67" spans="1:8" ht="23.25">
      <c r="A67" s="13"/>
      <c r="B67" s="28" t="s">
        <v>355</v>
      </c>
      <c r="C67" s="29">
        <f t="shared" si="4"/>
        <v>85000</v>
      </c>
      <c r="D67" s="10"/>
      <c r="E67" s="10"/>
      <c r="F67" s="11"/>
      <c r="G67" s="10"/>
      <c r="H67" s="11"/>
    </row>
    <row r="68" spans="1:8" ht="23.25">
      <c r="A68" s="13"/>
      <c r="B68" s="28" t="s">
        <v>356</v>
      </c>
      <c r="C68" s="29">
        <f t="shared" si="4"/>
        <v>85000</v>
      </c>
      <c r="D68" s="10"/>
      <c r="E68" s="10"/>
      <c r="F68" s="11"/>
      <c r="G68" s="10"/>
      <c r="H68" s="11"/>
    </row>
    <row r="69" spans="1:8" ht="23.25">
      <c r="A69" s="13"/>
      <c r="B69" s="28" t="s">
        <v>357</v>
      </c>
      <c r="C69" s="29">
        <f t="shared" si="4"/>
        <v>85000</v>
      </c>
      <c r="D69" s="10"/>
      <c r="E69" s="10"/>
      <c r="F69" s="11"/>
      <c r="G69" s="10"/>
      <c r="H69" s="11"/>
    </row>
    <row r="70" spans="1:8" ht="23.25">
      <c r="A70" s="13"/>
      <c r="B70" s="28" t="s">
        <v>358</v>
      </c>
      <c r="C70" s="29">
        <f t="shared" si="4"/>
        <v>85000</v>
      </c>
      <c r="D70" s="10"/>
      <c r="E70" s="10"/>
      <c r="F70" s="11"/>
      <c r="G70" s="10"/>
      <c r="H70" s="11"/>
    </row>
    <row r="71" spans="1:8" ht="23.25">
      <c r="A71" s="13"/>
      <c r="B71" s="28" t="s">
        <v>359</v>
      </c>
      <c r="C71" s="29">
        <f t="shared" si="4"/>
        <v>85000</v>
      </c>
      <c r="D71" s="10"/>
      <c r="E71" s="10"/>
      <c r="F71" s="11"/>
      <c r="G71" s="10"/>
      <c r="H71" s="11"/>
    </row>
    <row r="72" spans="1:8" ht="23.25">
      <c r="A72" s="13"/>
      <c r="B72" s="28" t="s">
        <v>360</v>
      </c>
      <c r="C72" s="29">
        <f t="shared" si="4"/>
        <v>85000</v>
      </c>
      <c r="D72" s="10"/>
      <c r="E72" s="10"/>
      <c r="F72" s="11"/>
      <c r="G72" s="10"/>
      <c r="H72" s="11"/>
    </row>
    <row r="73" spans="1:8" ht="23.25">
      <c r="A73" s="13"/>
      <c r="B73" s="28" t="s">
        <v>361</v>
      </c>
      <c r="C73" s="29">
        <f t="shared" si="4"/>
        <v>85000</v>
      </c>
      <c r="D73" s="10"/>
      <c r="E73" s="10"/>
      <c r="F73" s="11"/>
      <c r="G73" s="10"/>
      <c r="H73" s="11"/>
    </row>
    <row r="74" spans="1:8" ht="23.25">
      <c r="A74" s="13"/>
      <c r="B74" s="28" t="s">
        <v>362</v>
      </c>
      <c r="C74" s="29">
        <f t="shared" si="4"/>
        <v>85000</v>
      </c>
      <c r="D74" s="10"/>
      <c r="E74" s="10"/>
      <c r="F74" s="11"/>
      <c r="G74" s="10"/>
      <c r="H74" s="11"/>
    </row>
    <row r="75" spans="1:8" ht="23.25">
      <c r="A75" s="13"/>
      <c r="B75" s="28" t="s">
        <v>363</v>
      </c>
      <c r="C75" s="29">
        <f t="shared" si="4"/>
        <v>85000</v>
      </c>
      <c r="D75" s="10"/>
      <c r="E75" s="10"/>
      <c r="F75" s="11"/>
      <c r="G75" s="10"/>
      <c r="H75" s="11"/>
    </row>
    <row r="76" spans="1:8" ht="23.25">
      <c r="A76" s="13"/>
      <c r="B76" s="28" t="s">
        <v>364</v>
      </c>
      <c r="C76" s="29">
        <f t="shared" si="4"/>
        <v>85000</v>
      </c>
      <c r="D76" s="10"/>
      <c r="E76" s="10"/>
      <c r="F76" s="11"/>
      <c r="G76" s="10"/>
      <c r="H76" s="11"/>
    </row>
    <row r="77" spans="1:8" ht="23.25">
      <c r="A77" s="13"/>
      <c r="B77" s="28" t="s">
        <v>365</v>
      </c>
      <c r="C77" s="29">
        <f t="shared" si="4"/>
        <v>85000</v>
      </c>
      <c r="D77" s="10"/>
      <c r="E77" s="10"/>
      <c r="F77" s="11"/>
      <c r="G77" s="10"/>
      <c r="H77" s="11"/>
    </row>
    <row r="78" spans="1:8" ht="23.25">
      <c r="A78" s="13"/>
      <c r="B78" s="28" t="s">
        <v>366</v>
      </c>
      <c r="C78" s="29">
        <f t="shared" si="4"/>
        <v>85000</v>
      </c>
      <c r="D78" s="10"/>
      <c r="E78" s="10"/>
      <c r="F78" s="11"/>
      <c r="G78" s="10"/>
      <c r="H78" s="11"/>
    </row>
    <row r="79" spans="1:8" ht="23.25">
      <c r="A79" s="13"/>
      <c r="B79" s="28" t="s">
        <v>367</v>
      </c>
      <c r="C79" s="29">
        <f t="shared" si="4"/>
        <v>85000</v>
      </c>
      <c r="D79" s="10"/>
      <c r="E79" s="10"/>
      <c r="F79" s="11"/>
      <c r="G79" s="10"/>
      <c r="H79" s="11"/>
    </row>
    <row r="80" spans="1:8" ht="23.25">
      <c r="A80" s="13"/>
      <c r="B80" s="28" t="s">
        <v>368</v>
      </c>
      <c r="C80" s="29">
        <f t="shared" si="4"/>
        <v>85000</v>
      </c>
      <c r="D80" s="10"/>
      <c r="E80" s="10"/>
      <c r="F80" s="11"/>
      <c r="G80" s="10"/>
      <c r="H80" s="11"/>
    </row>
    <row r="81" spans="1:8" ht="23.25">
      <c r="A81" s="13"/>
      <c r="B81" s="28" t="s">
        <v>369</v>
      </c>
      <c r="C81" s="29">
        <f t="shared" si="4"/>
        <v>85000</v>
      </c>
      <c r="D81" s="10"/>
      <c r="E81" s="10"/>
      <c r="F81" s="11"/>
      <c r="G81" s="10"/>
      <c r="H81" s="11"/>
    </row>
    <row r="82" spans="1:8" ht="23.25">
      <c r="A82" s="13"/>
      <c r="B82" s="28" t="s">
        <v>370</v>
      </c>
      <c r="C82" s="29">
        <f t="shared" si="4"/>
        <v>85000</v>
      </c>
      <c r="D82" s="10"/>
      <c r="E82" s="10"/>
      <c r="F82" s="11"/>
      <c r="G82" s="10"/>
      <c r="H82" s="11"/>
    </row>
    <row r="83" spans="1:8" ht="23.25">
      <c r="A83" s="13"/>
      <c r="B83" s="28" t="s">
        <v>371</v>
      </c>
      <c r="C83" s="29">
        <f t="shared" si="4"/>
        <v>85000</v>
      </c>
      <c r="D83" s="10"/>
      <c r="E83" s="10"/>
      <c r="F83" s="11"/>
      <c r="G83" s="10"/>
      <c r="H83" s="11"/>
    </row>
    <row r="84" spans="1:8" ht="23.25">
      <c r="A84" s="13"/>
      <c r="B84" s="28" t="s">
        <v>372</v>
      </c>
      <c r="C84" s="29">
        <f t="shared" si="4"/>
        <v>85000</v>
      </c>
      <c r="D84" s="10"/>
      <c r="E84" s="10"/>
      <c r="F84" s="11"/>
      <c r="G84" s="10"/>
      <c r="H84" s="11"/>
    </row>
    <row r="85" spans="1:8" ht="23.25">
      <c r="A85" s="13"/>
      <c r="B85" s="28" t="s">
        <v>373</v>
      </c>
      <c r="C85" s="29">
        <f t="shared" si="4"/>
        <v>85000</v>
      </c>
      <c r="D85" s="10"/>
      <c r="E85" s="10"/>
      <c r="F85" s="11"/>
      <c r="G85" s="10"/>
      <c r="H85" s="11"/>
    </row>
    <row r="86" spans="1:8" ht="23.25">
      <c r="A86" s="13"/>
      <c r="B86" s="28" t="s">
        <v>374</v>
      </c>
      <c r="C86" s="29">
        <f t="shared" si="4"/>
        <v>85000</v>
      </c>
      <c r="D86" s="10"/>
      <c r="E86" s="10"/>
      <c r="F86" s="11"/>
      <c r="G86" s="10"/>
      <c r="H86" s="11"/>
    </row>
    <row r="87" spans="1:8" ht="23.25">
      <c r="A87" s="13"/>
      <c r="B87" s="28" t="s">
        <v>375</v>
      </c>
      <c r="C87" s="29">
        <f t="shared" si="4"/>
        <v>85000</v>
      </c>
      <c r="D87" s="10"/>
      <c r="E87" s="10"/>
      <c r="F87" s="11"/>
      <c r="G87" s="10"/>
      <c r="H87" s="11"/>
    </row>
    <row r="88" spans="1:8" ht="23.25">
      <c r="A88" s="13"/>
      <c r="B88" s="28" t="s">
        <v>141</v>
      </c>
      <c r="C88" s="29">
        <f t="shared" si="4"/>
        <v>85000</v>
      </c>
      <c r="D88" s="10"/>
      <c r="E88" s="10"/>
      <c r="F88" s="11"/>
      <c r="G88" s="10"/>
      <c r="H88" s="11"/>
    </row>
    <row r="89" spans="1:8" ht="49.5" customHeight="1">
      <c r="A89" s="30">
        <v>7</v>
      </c>
      <c r="B89" s="164" t="s">
        <v>51</v>
      </c>
      <c r="C89" s="165"/>
      <c r="D89" s="10"/>
      <c r="E89" s="10"/>
      <c r="F89" s="11"/>
      <c r="G89" s="10"/>
      <c r="H89" s="11">
        <f>E89-G89</f>
        <v>0</v>
      </c>
    </row>
    <row r="90" spans="1:8" ht="23.25">
      <c r="A90" s="13"/>
      <c r="B90" s="31" t="s">
        <v>52</v>
      </c>
      <c r="C90" s="32"/>
      <c r="D90" s="10"/>
      <c r="E90" s="10"/>
      <c r="F90" s="11"/>
      <c r="G90" s="10"/>
      <c r="H90" s="11"/>
    </row>
    <row r="91" spans="1:8" ht="23.25">
      <c r="A91" s="13"/>
      <c r="B91" s="31" t="s">
        <v>53</v>
      </c>
      <c r="C91" s="32"/>
      <c r="D91" s="10"/>
      <c r="E91" s="10"/>
      <c r="F91" s="11"/>
      <c r="G91" s="10"/>
      <c r="H91" s="11"/>
    </row>
    <row r="92" spans="1:8" ht="23.25">
      <c r="A92" s="13"/>
      <c r="B92" s="31" t="s">
        <v>54</v>
      </c>
      <c r="C92" s="32"/>
      <c r="D92" s="10"/>
      <c r="E92" s="10"/>
      <c r="F92" s="11"/>
      <c r="G92" s="10"/>
      <c r="H92" s="11"/>
    </row>
    <row r="93" spans="1:8" ht="23.25">
      <c r="A93" s="13"/>
      <c r="B93" s="31" t="s">
        <v>55</v>
      </c>
      <c r="C93" s="32"/>
      <c r="D93" s="10"/>
      <c r="E93" s="10"/>
      <c r="F93" s="11"/>
      <c r="G93" s="10"/>
      <c r="H93" s="11"/>
    </row>
    <row r="94" spans="1:8" ht="23.25">
      <c r="A94" s="13"/>
      <c r="B94" s="31" t="s">
        <v>56</v>
      </c>
      <c r="C94" s="32"/>
      <c r="D94" s="10"/>
      <c r="E94" s="10"/>
      <c r="F94" s="11"/>
      <c r="G94" s="10"/>
      <c r="H94" s="11"/>
    </row>
    <row r="95" spans="1:8" ht="23.25">
      <c r="A95" s="13"/>
      <c r="B95" s="31" t="s">
        <v>57</v>
      </c>
      <c r="C95" s="32"/>
      <c r="D95" s="10"/>
      <c r="E95" s="10"/>
      <c r="F95" s="11"/>
      <c r="G95" s="10"/>
      <c r="H95" s="11"/>
    </row>
    <row r="96" spans="1:8" ht="23.25">
      <c r="A96" s="13"/>
      <c r="B96" s="31" t="s">
        <v>58</v>
      </c>
      <c r="C96" s="32"/>
      <c r="D96" s="10"/>
      <c r="E96" s="10"/>
      <c r="F96" s="11"/>
      <c r="G96" s="10"/>
      <c r="H96" s="11"/>
    </row>
    <row r="97" spans="1:8" ht="23.25">
      <c r="A97" s="13"/>
      <c r="B97" s="31" t="s">
        <v>59</v>
      </c>
      <c r="C97" s="32"/>
      <c r="D97" s="10"/>
      <c r="E97" s="10"/>
      <c r="F97" s="11"/>
      <c r="G97" s="10"/>
      <c r="H97" s="11"/>
    </row>
    <row r="98" spans="1:8" ht="23.25">
      <c r="A98" s="13"/>
      <c r="B98" s="31" t="s">
        <v>60</v>
      </c>
      <c r="C98" s="32"/>
      <c r="D98" s="10"/>
      <c r="E98" s="10"/>
      <c r="F98" s="11"/>
      <c r="G98" s="10"/>
      <c r="H98" s="11"/>
    </row>
    <row r="99" spans="1:8" ht="23.25">
      <c r="A99" s="13"/>
      <c r="B99" s="31" t="s">
        <v>61</v>
      </c>
      <c r="C99" s="32"/>
      <c r="D99" s="10"/>
      <c r="E99" s="10"/>
      <c r="F99" s="11"/>
      <c r="G99" s="10"/>
      <c r="H99" s="11"/>
    </row>
    <row r="100" spans="1:8" ht="23.25">
      <c r="A100" s="13"/>
      <c r="B100" s="31" t="s">
        <v>62</v>
      </c>
      <c r="C100" s="32"/>
      <c r="D100" s="10"/>
      <c r="E100" s="10"/>
      <c r="F100" s="11"/>
      <c r="G100" s="10"/>
      <c r="H100" s="11"/>
    </row>
    <row r="101" spans="1:8" ht="23.25">
      <c r="A101" s="13"/>
      <c r="B101" s="31" t="s">
        <v>63</v>
      </c>
      <c r="C101" s="32"/>
      <c r="D101" s="10"/>
      <c r="E101" s="10"/>
      <c r="F101" s="11"/>
      <c r="G101" s="10"/>
      <c r="H101" s="11"/>
    </row>
    <row r="102" spans="1:8" ht="23.25">
      <c r="A102" s="13"/>
      <c r="B102" s="31" t="s">
        <v>64</v>
      </c>
      <c r="C102" s="32"/>
      <c r="D102" s="10"/>
      <c r="E102" s="10"/>
      <c r="F102" s="11"/>
      <c r="G102" s="10"/>
      <c r="H102" s="11"/>
    </row>
    <row r="103" spans="1:8" ht="23.25">
      <c r="A103" s="13"/>
      <c r="B103" s="31" t="s">
        <v>65</v>
      </c>
      <c r="C103" s="32"/>
      <c r="D103" s="10"/>
      <c r="E103" s="10"/>
      <c r="F103" s="11"/>
      <c r="G103" s="10"/>
      <c r="H103" s="11"/>
    </row>
    <row r="104" spans="1:8" ht="23.25">
      <c r="A104" s="13"/>
      <c r="B104" s="31" t="s">
        <v>66</v>
      </c>
      <c r="C104" s="32"/>
      <c r="D104" s="10"/>
      <c r="E104" s="10"/>
      <c r="F104" s="11"/>
      <c r="G104" s="10"/>
      <c r="H104" s="11"/>
    </row>
    <row r="105" spans="1:8" ht="23.25">
      <c r="A105" s="13"/>
      <c r="B105" s="31" t="s">
        <v>67</v>
      </c>
      <c r="C105" s="32"/>
      <c r="D105" s="10"/>
      <c r="E105" s="10"/>
      <c r="F105" s="11"/>
      <c r="G105" s="10"/>
      <c r="H105" s="11"/>
    </row>
    <row r="106" spans="1:8" ht="23.25">
      <c r="A106" s="13"/>
      <c r="B106" s="31" t="s">
        <v>68</v>
      </c>
      <c r="C106" s="32"/>
      <c r="D106" s="10"/>
      <c r="E106" s="10"/>
      <c r="F106" s="11"/>
      <c r="G106" s="10"/>
      <c r="H106" s="11"/>
    </row>
    <row r="107" spans="1:8" ht="23.25">
      <c r="A107" s="13"/>
      <c r="B107" s="31" t="s">
        <v>69</v>
      </c>
      <c r="C107" s="32"/>
      <c r="D107" s="10"/>
      <c r="E107" s="10"/>
      <c r="F107" s="11"/>
      <c r="G107" s="10"/>
      <c r="H107" s="11"/>
    </row>
    <row r="108" spans="1:8" ht="23.25">
      <c r="A108" s="13"/>
      <c r="B108" s="31" t="s">
        <v>70</v>
      </c>
      <c r="C108" s="32"/>
      <c r="D108" s="10"/>
      <c r="E108" s="10"/>
      <c r="F108" s="11"/>
      <c r="G108" s="10"/>
      <c r="H108" s="11"/>
    </row>
    <row r="109" spans="1:8" ht="23.25">
      <c r="A109" s="13"/>
      <c r="B109" s="31" t="s">
        <v>71</v>
      </c>
      <c r="C109" s="32"/>
      <c r="D109" s="10"/>
      <c r="E109" s="10"/>
      <c r="F109" s="11"/>
      <c r="G109" s="10"/>
      <c r="H109" s="11"/>
    </row>
    <row r="110" spans="1:8" ht="23.25">
      <c r="A110" s="13"/>
      <c r="B110" s="20" t="s">
        <v>72</v>
      </c>
      <c r="C110" s="22"/>
      <c r="D110" s="10"/>
      <c r="E110" s="10"/>
      <c r="F110" s="11"/>
      <c r="G110" s="10"/>
      <c r="H110" s="11">
        <f>E110-G110</f>
        <v>0</v>
      </c>
    </row>
    <row r="111" spans="1:8" ht="23.25">
      <c r="A111" s="13">
        <v>7</v>
      </c>
      <c r="B111" s="144" t="s">
        <v>73</v>
      </c>
      <c r="C111" s="144"/>
      <c r="D111" s="10">
        <v>3600000</v>
      </c>
      <c r="E111" s="10">
        <v>3600000</v>
      </c>
      <c r="F111" s="11"/>
      <c r="G111" s="10"/>
      <c r="H111" s="11">
        <f>E111-G111</f>
        <v>3600000</v>
      </c>
    </row>
    <row r="112" spans="1:8" ht="23.25">
      <c r="A112" s="13"/>
      <c r="B112" s="20" t="s">
        <v>170</v>
      </c>
      <c r="C112" s="33"/>
      <c r="D112" s="10"/>
      <c r="E112" s="10"/>
      <c r="F112" s="11"/>
      <c r="G112" s="10"/>
      <c r="H112" s="11"/>
    </row>
    <row r="113" spans="1:8" ht="23.25">
      <c r="A113" s="13"/>
      <c r="B113" s="20" t="s">
        <v>74</v>
      </c>
      <c r="C113" s="33"/>
      <c r="D113" s="10"/>
      <c r="E113" s="10"/>
      <c r="F113" s="11"/>
      <c r="G113" s="10"/>
      <c r="H113" s="11"/>
    </row>
    <row r="114" spans="1:8" ht="23.25">
      <c r="A114" s="13"/>
      <c r="B114" s="20" t="s">
        <v>75</v>
      </c>
      <c r="C114" s="33"/>
      <c r="D114" s="10"/>
      <c r="E114" s="10"/>
      <c r="F114" s="11"/>
      <c r="G114" s="10"/>
      <c r="H114" s="11"/>
    </row>
    <row r="115" spans="1:8" ht="23.25">
      <c r="A115" s="13"/>
      <c r="B115" s="20" t="s">
        <v>76</v>
      </c>
      <c r="C115" s="33"/>
      <c r="D115" s="10"/>
      <c r="E115" s="10"/>
      <c r="F115" s="11"/>
      <c r="G115" s="10"/>
      <c r="H115" s="11"/>
    </row>
    <row r="116" spans="1:8" ht="23.25">
      <c r="A116" s="13"/>
      <c r="B116" s="20" t="s">
        <v>77</v>
      </c>
      <c r="C116" s="33"/>
      <c r="D116" s="10"/>
      <c r="E116" s="10"/>
      <c r="F116" s="11"/>
      <c r="G116" s="10"/>
      <c r="H116" s="11"/>
    </row>
    <row r="117" spans="1:8" ht="23.25">
      <c r="A117" s="13"/>
      <c r="B117" s="20" t="s">
        <v>78</v>
      </c>
      <c r="C117" s="33"/>
      <c r="D117" s="10"/>
      <c r="E117" s="10"/>
      <c r="F117" s="11"/>
      <c r="G117" s="10"/>
      <c r="H117" s="11"/>
    </row>
    <row r="118" spans="1:8" ht="23.25">
      <c r="A118" s="13"/>
      <c r="B118" s="20" t="s">
        <v>79</v>
      </c>
      <c r="C118" s="33"/>
      <c r="D118" s="10"/>
      <c r="E118" s="10"/>
      <c r="F118" s="11"/>
      <c r="G118" s="10"/>
      <c r="H118" s="11"/>
    </row>
    <row r="119" spans="1:8" ht="23.25">
      <c r="A119" s="13"/>
      <c r="B119" s="20" t="s">
        <v>80</v>
      </c>
      <c r="C119" s="33"/>
      <c r="D119" s="10"/>
      <c r="E119" s="10"/>
      <c r="F119" s="11"/>
      <c r="G119" s="10"/>
      <c r="H119" s="11"/>
    </row>
    <row r="120" spans="1:8" ht="23.25">
      <c r="A120" s="13"/>
      <c r="B120" s="20" t="s">
        <v>81</v>
      </c>
      <c r="C120" s="33"/>
      <c r="D120" s="10"/>
      <c r="E120" s="10"/>
      <c r="F120" s="11"/>
      <c r="G120" s="10"/>
      <c r="H120" s="11"/>
    </row>
    <row r="121" spans="1:8" ht="23.25">
      <c r="A121" s="13"/>
      <c r="B121" s="20" t="s">
        <v>82</v>
      </c>
      <c r="C121" s="33"/>
      <c r="D121" s="10"/>
      <c r="E121" s="10"/>
      <c r="F121" s="11"/>
      <c r="G121" s="10"/>
      <c r="H121" s="11"/>
    </row>
    <row r="122" spans="1:8" ht="23.25">
      <c r="A122" s="13"/>
      <c r="B122" s="20" t="s">
        <v>83</v>
      </c>
      <c r="C122" s="33"/>
      <c r="D122" s="10"/>
      <c r="E122" s="10"/>
      <c r="F122" s="11"/>
      <c r="G122" s="10"/>
      <c r="H122" s="11"/>
    </row>
    <row r="123" spans="1:8" ht="23.25">
      <c r="A123" s="13"/>
      <c r="B123" s="20" t="s">
        <v>84</v>
      </c>
      <c r="C123" s="33"/>
      <c r="D123" s="10"/>
      <c r="E123" s="10"/>
      <c r="F123" s="11"/>
      <c r="G123" s="10"/>
      <c r="H123" s="11"/>
    </row>
    <row r="124" spans="1:8" ht="23.25">
      <c r="A124" s="13"/>
      <c r="B124" s="20" t="s">
        <v>85</v>
      </c>
      <c r="C124" s="33"/>
      <c r="D124" s="10"/>
      <c r="E124" s="10"/>
      <c r="F124" s="11"/>
      <c r="G124" s="10"/>
      <c r="H124" s="11"/>
    </row>
    <row r="125" spans="1:8" ht="23.25">
      <c r="A125" s="13"/>
      <c r="B125" s="20" t="s">
        <v>86</v>
      </c>
      <c r="C125" s="33"/>
      <c r="D125" s="10"/>
      <c r="E125" s="10"/>
      <c r="F125" s="11"/>
      <c r="G125" s="10"/>
      <c r="H125" s="11"/>
    </row>
    <row r="126" spans="1:8" ht="23.25">
      <c r="A126" s="13"/>
      <c r="B126" s="20" t="s">
        <v>87</v>
      </c>
      <c r="C126" s="33"/>
      <c r="D126" s="10"/>
      <c r="E126" s="10"/>
      <c r="F126" s="11"/>
      <c r="G126" s="10"/>
      <c r="H126" s="11"/>
    </row>
    <row r="127" spans="1:8" ht="23.25">
      <c r="A127" s="13"/>
      <c r="B127" s="20" t="s">
        <v>88</v>
      </c>
      <c r="C127" s="33"/>
      <c r="D127" s="10"/>
      <c r="E127" s="10"/>
      <c r="F127" s="11"/>
      <c r="G127" s="10"/>
      <c r="H127" s="11"/>
    </row>
    <row r="128" spans="1:8" ht="23.25">
      <c r="A128" s="13"/>
      <c r="B128" s="20" t="s">
        <v>89</v>
      </c>
      <c r="C128" s="33"/>
      <c r="D128" s="10"/>
      <c r="E128" s="10"/>
      <c r="F128" s="11"/>
      <c r="G128" s="10"/>
      <c r="H128" s="11"/>
    </row>
    <row r="129" spans="1:8" ht="23.25">
      <c r="A129" s="13"/>
      <c r="B129" s="20" t="s">
        <v>90</v>
      </c>
      <c r="C129" s="33"/>
      <c r="D129" s="10"/>
      <c r="E129" s="10"/>
      <c r="F129" s="11"/>
      <c r="G129" s="10"/>
      <c r="H129" s="11"/>
    </row>
    <row r="130" spans="1:8" ht="23.25">
      <c r="A130" s="13"/>
      <c r="B130" s="20" t="s">
        <v>91</v>
      </c>
      <c r="C130" s="33"/>
      <c r="D130" s="10"/>
      <c r="E130" s="10"/>
      <c r="F130" s="11"/>
      <c r="G130" s="10"/>
      <c r="H130" s="11"/>
    </row>
    <row r="131" spans="1:8" ht="23.25">
      <c r="A131" s="13"/>
      <c r="B131" s="20" t="s">
        <v>92</v>
      </c>
      <c r="C131" s="33"/>
      <c r="D131" s="10"/>
      <c r="E131" s="10"/>
      <c r="F131" s="11"/>
      <c r="G131" s="10"/>
      <c r="H131" s="11"/>
    </row>
    <row r="132" spans="1:8" ht="23.25">
      <c r="A132" s="13"/>
      <c r="B132" s="20" t="s">
        <v>93</v>
      </c>
      <c r="C132" s="33"/>
      <c r="D132" s="10"/>
      <c r="E132" s="10"/>
      <c r="F132" s="11"/>
      <c r="G132" s="10"/>
      <c r="H132" s="11"/>
    </row>
    <row r="133" spans="1:8" ht="23.25">
      <c r="A133" s="13"/>
      <c r="B133" s="20" t="s">
        <v>94</v>
      </c>
      <c r="C133" s="33"/>
      <c r="D133" s="10"/>
      <c r="E133" s="10"/>
      <c r="F133" s="11"/>
      <c r="G133" s="10"/>
      <c r="H133" s="11"/>
    </row>
    <row r="134" spans="1:8" ht="23.25">
      <c r="A134" s="13"/>
      <c r="B134" s="20" t="s">
        <v>206</v>
      </c>
      <c r="C134" s="33"/>
      <c r="D134" s="10"/>
      <c r="E134" s="10"/>
      <c r="F134" s="11"/>
      <c r="G134" s="10"/>
      <c r="H134" s="11"/>
    </row>
    <row r="135" spans="1:8" ht="23.25">
      <c r="A135" s="13"/>
      <c r="B135" s="20" t="s">
        <v>95</v>
      </c>
      <c r="C135" s="33"/>
      <c r="D135" s="10"/>
      <c r="E135" s="10"/>
      <c r="F135" s="11"/>
      <c r="G135" s="10"/>
      <c r="H135" s="11"/>
    </row>
    <row r="136" spans="1:8" ht="23.25">
      <c r="A136" s="13"/>
      <c r="B136" s="20" t="s">
        <v>96</v>
      </c>
      <c r="C136" s="33"/>
      <c r="D136" s="10"/>
      <c r="E136" s="10"/>
      <c r="F136" s="11"/>
      <c r="G136" s="10"/>
      <c r="H136" s="11"/>
    </row>
    <row r="137" spans="1:8" ht="23.25">
      <c r="A137" s="13"/>
      <c r="B137" s="20" t="s">
        <v>97</v>
      </c>
      <c r="C137" s="33"/>
      <c r="D137" s="10"/>
      <c r="E137" s="10"/>
      <c r="F137" s="11"/>
      <c r="G137" s="10"/>
      <c r="H137" s="11"/>
    </row>
    <row r="138" spans="1:8" ht="23.25">
      <c r="A138" s="13"/>
      <c r="B138" s="20" t="s">
        <v>98</v>
      </c>
      <c r="C138" s="33"/>
      <c r="D138" s="10"/>
      <c r="E138" s="10"/>
      <c r="F138" s="11"/>
      <c r="G138" s="10"/>
      <c r="H138" s="11"/>
    </row>
    <row r="139" spans="1:8" ht="23.25">
      <c r="A139" s="13"/>
      <c r="B139" s="20" t="s">
        <v>99</v>
      </c>
      <c r="C139" s="33"/>
      <c r="D139" s="10"/>
      <c r="E139" s="10"/>
      <c r="F139" s="11"/>
      <c r="G139" s="10"/>
      <c r="H139" s="11"/>
    </row>
    <row r="140" spans="1:8" ht="23.25">
      <c r="A140" s="13"/>
      <c r="B140" s="20" t="s">
        <v>100</v>
      </c>
      <c r="C140" s="33"/>
      <c r="D140" s="10"/>
      <c r="E140" s="10"/>
      <c r="F140" s="11"/>
      <c r="G140" s="10"/>
      <c r="H140" s="11"/>
    </row>
    <row r="141" spans="1:8" ht="23.25">
      <c r="A141" s="13"/>
      <c r="B141" s="20" t="s">
        <v>101</v>
      </c>
      <c r="C141" s="33"/>
      <c r="D141" s="10"/>
      <c r="E141" s="10"/>
      <c r="F141" s="11"/>
      <c r="G141" s="10"/>
      <c r="H141" s="11"/>
    </row>
    <row r="142" spans="1:8" ht="23.25">
      <c r="A142" s="13"/>
      <c r="B142" s="20" t="s">
        <v>102</v>
      </c>
      <c r="C142" s="33"/>
      <c r="D142" s="10"/>
      <c r="E142" s="10"/>
      <c r="F142" s="11"/>
      <c r="G142" s="10"/>
      <c r="H142" s="11"/>
    </row>
    <row r="143" spans="1:8" ht="23.25">
      <c r="A143" s="13"/>
      <c r="B143" s="20" t="s">
        <v>103</v>
      </c>
      <c r="C143" s="33"/>
      <c r="D143" s="10"/>
      <c r="E143" s="10"/>
      <c r="F143" s="11"/>
      <c r="G143" s="10"/>
      <c r="H143" s="11"/>
    </row>
    <row r="144" spans="1:8" ht="23.25">
      <c r="A144" s="13"/>
      <c r="B144" s="20" t="s">
        <v>104</v>
      </c>
      <c r="C144" s="33"/>
      <c r="D144" s="10"/>
      <c r="E144" s="10"/>
      <c r="F144" s="11"/>
      <c r="G144" s="10"/>
      <c r="H144" s="11"/>
    </row>
    <row r="145" spans="1:8" ht="23.25">
      <c r="A145" s="13"/>
      <c r="B145" s="20" t="s">
        <v>105</v>
      </c>
      <c r="C145" s="33"/>
      <c r="D145" s="10"/>
      <c r="E145" s="10"/>
      <c r="F145" s="11"/>
      <c r="G145" s="10"/>
      <c r="H145" s="11"/>
    </row>
    <row r="146" spans="1:8" ht="23.25">
      <c r="A146" s="13"/>
      <c r="B146" s="20" t="s">
        <v>106</v>
      </c>
      <c r="C146" s="33"/>
      <c r="D146" s="10"/>
      <c r="E146" s="10"/>
      <c r="F146" s="11"/>
      <c r="G146" s="10"/>
      <c r="H146" s="11"/>
    </row>
    <row r="147" spans="1:8" ht="23.25">
      <c r="A147" s="13"/>
      <c r="B147" s="20" t="s">
        <v>107</v>
      </c>
      <c r="C147" s="33"/>
      <c r="D147" s="10"/>
      <c r="E147" s="10"/>
      <c r="F147" s="11"/>
      <c r="G147" s="10"/>
      <c r="H147" s="11"/>
    </row>
    <row r="148" spans="1:8" ht="23.25">
      <c r="A148" s="13"/>
      <c r="B148" s="20" t="s">
        <v>108</v>
      </c>
      <c r="C148" s="33"/>
      <c r="D148" s="10"/>
      <c r="E148" s="10"/>
      <c r="F148" s="11"/>
      <c r="G148" s="10"/>
      <c r="H148" s="11"/>
    </row>
    <row r="149" spans="1:8" ht="23.25">
      <c r="A149" s="13"/>
      <c r="B149" s="20" t="s">
        <v>109</v>
      </c>
      <c r="C149" s="33"/>
      <c r="D149" s="10"/>
      <c r="E149" s="10"/>
      <c r="F149" s="11"/>
      <c r="G149" s="10"/>
      <c r="H149" s="11"/>
    </row>
    <row r="150" spans="1:8" ht="23.25">
      <c r="A150" s="13"/>
      <c r="B150" s="20" t="s">
        <v>110</v>
      </c>
      <c r="C150" s="33"/>
      <c r="D150" s="10"/>
      <c r="E150" s="10"/>
      <c r="F150" s="11"/>
      <c r="G150" s="10"/>
      <c r="H150" s="11"/>
    </row>
    <row r="151" spans="1:8" ht="23.25">
      <c r="A151" s="13"/>
      <c r="B151" s="20" t="s">
        <v>111</v>
      </c>
      <c r="C151" s="33"/>
      <c r="D151" s="10"/>
      <c r="E151" s="10"/>
      <c r="F151" s="11"/>
      <c r="G151" s="10"/>
      <c r="H151" s="11"/>
    </row>
    <row r="152" spans="1:8" ht="23.25">
      <c r="A152" s="13"/>
      <c r="B152" s="20" t="s">
        <v>112</v>
      </c>
      <c r="C152" s="33"/>
      <c r="D152" s="10"/>
      <c r="E152" s="10"/>
      <c r="F152" s="11"/>
      <c r="G152" s="10"/>
      <c r="H152" s="11"/>
    </row>
    <row r="153" spans="1:8" ht="23.25">
      <c r="A153" s="13"/>
      <c r="B153" s="20" t="s">
        <v>113</v>
      </c>
      <c r="C153" s="33"/>
      <c r="D153" s="10">
        <v>180000</v>
      </c>
      <c r="E153" s="10">
        <v>180000</v>
      </c>
      <c r="F153" s="11"/>
      <c r="G153" s="10"/>
      <c r="H153" s="11">
        <f>E153-G153</f>
        <v>180000</v>
      </c>
    </row>
    <row r="154" spans="1:8" ht="23.25">
      <c r="A154" s="13">
        <v>8</v>
      </c>
      <c r="B154" s="145" t="s">
        <v>114</v>
      </c>
      <c r="C154" s="146"/>
      <c r="D154" s="10">
        <v>1566000</v>
      </c>
      <c r="E154" s="10">
        <v>1566000</v>
      </c>
      <c r="F154" s="11"/>
      <c r="G154" s="10"/>
      <c r="H154" s="11">
        <f>E154-G154</f>
        <v>1566000</v>
      </c>
    </row>
    <row r="155" spans="1:8" ht="23.25">
      <c r="A155" s="13"/>
      <c r="B155" s="20" t="s">
        <v>115</v>
      </c>
      <c r="C155" s="33"/>
      <c r="D155" s="10"/>
      <c r="E155" s="10"/>
      <c r="F155" s="11"/>
      <c r="G155" s="10"/>
      <c r="H155" s="11"/>
    </row>
    <row r="156" spans="1:8" ht="23.25">
      <c r="A156" s="13"/>
      <c r="B156" s="20" t="s">
        <v>116</v>
      </c>
      <c r="C156" s="33"/>
      <c r="D156" s="10"/>
      <c r="E156" s="10"/>
      <c r="F156" s="11"/>
      <c r="G156" s="10"/>
      <c r="H156" s="11"/>
    </row>
    <row r="157" spans="1:8" ht="23.25">
      <c r="A157" s="13"/>
      <c r="B157" s="20" t="s">
        <v>117</v>
      </c>
      <c r="C157" s="33"/>
      <c r="D157" s="10"/>
      <c r="E157" s="10"/>
      <c r="F157" s="11"/>
      <c r="G157" s="10"/>
      <c r="H157" s="11"/>
    </row>
    <row r="158" spans="1:8" ht="23.25">
      <c r="A158" s="13"/>
      <c r="B158" s="20" t="s">
        <v>118</v>
      </c>
      <c r="C158" s="33"/>
      <c r="D158" s="10"/>
      <c r="E158" s="10"/>
      <c r="F158" s="11"/>
      <c r="G158" s="10"/>
      <c r="H158" s="11"/>
    </row>
    <row r="159" spans="1:8" ht="23.25">
      <c r="A159" s="13"/>
      <c r="B159" s="20" t="s">
        <v>119</v>
      </c>
      <c r="C159" s="33"/>
      <c r="D159" s="10"/>
      <c r="E159" s="10"/>
      <c r="F159" s="11"/>
      <c r="G159" s="10"/>
      <c r="H159" s="11"/>
    </row>
    <row r="160" spans="1:8" ht="23.25">
      <c r="A160" s="13"/>
      <c r="B160" s="20" t="s">
        <v>120</v>
      </c>
      <c r="C160" s="33"/>
      <c r="D160" s="10"/>
      <c r="E160" s="10"/>
      <c r="F160" s="11"/>
      <c r="G160" s="10"/>
      <c r="H160" s="11"/>
    </row>
    <row r="161" spans="1:8" ht="23.25">
      <c r="A161" s="13"/>
      <c r="B161" s="20" t="s">
        <v>121</v>
      </c>
      <c r="C161" s="33"/>
      <c r="D161" s="10"/>
      <c r="E161" s="10"/>
      <c r="F161" s="11"/>
      <c r="G161" s="10"/>
      <c r="H161" s="11"/>
    </row>
    <row r="162" spans="1:8" ht="23.25">
      <c r="A162" s="13"/>
      <c r="B162" s="20" t="s">
        <v>122</v>
      </c>
      <c r="C162" s="33"/>
      <c r="D162" s="10"/>
      <c r="E162" s="10"/>
      <c r="F162" s="11"/>
      <c r="G162" s="10"/>
      <c r="H162" s="11"/>
    </row>
    <row r="163" spans="1:8" ht="23.25">
      <c r="A163" s="13"/>
      <c r="B163" s="20" t="s">
        <v>123</v>
      </c>
      <c r="C163" s="33"/>
      <c r="D163" s="10"/>
      <c r="E163" s="10"/>
      <c r="F163" s="11"/>
      <c r="G163" s="10"/>
      <c r="H163" s="11"/>
    </row>
    <row r="164" spans="1:8" ht="23.25">
      <c r="A164" s="13"/>
      <c r="B164" s="20" t="s">
        <v>124</v>
      </c>
      <c r="C164" s="33"/>
      <c r="D164" s="10"/>
      <c r="E164" s="10"/>
      <c r="F164" s="11"/>
      <c r="G164" s="10"/>
      <c r="H164" s="11"/>
    </row>
    <row r="165" spans="1:8" ht="23.25">
      <c r="A165" s="13"/>
      <c r="B165" s="20" t="s">
        <v>125</v>
      </c>
      <c r="C165" s="33"/>
      <c r="D165" s="10"/>
      <c r="E165" s="10"/>
      <c r="F165" s="11"/>
      <c r="G165" s="10"/>
      <c r="H165" s="11"/>
    </row>
    <row r="166" spans="1:8" ht="23.25">
      <c r="A166" s="13"/>
      <c r="B166" s="20" t="s">
        <v>126</v>
      </c>
      <c r="C166" s="33"/>
      <c r="D166" s="10"/>
      <c r="E166" s="10"/>
      <c r="F166" s="11"/>
      <c r="G166" s="10"/>
      <c r="H166" s="11"/>
    </row>
    <row r="167" spans="1:8" ht="23.25">
      <c r="A167" s="13"/>
      <c r="B167" s="20" t="s">
        <v>127</v>
      </c>
      <c r="C167" s="33"/>
      <c r="D167" s="10"/>
      <c r="E167" s="10"/>
      <c r="F167" s="11"/>
      <c r="G167" s="10"/>
      <c r="H167" s="11"/>
    </row>
    <row r="168" spans="1:8" ht="23.25">
      <c r="A168" s="13"/>
      <c r="B168" s="20" t="s">
        <v>128</v>
      </c>
      <c r="C168" s="33"/>
      <c r="D168" s="10"/>
      <c r="E168" s="10"/>
      <c r="F168" s="11"/>
      <c r="G168" s="10"/>
      <c r="H168" s="11"/>
    </row>
    <row r="169" spans="1:8" ht="23.25">
      <c r="A169" s="13"/>
      <c r="B169" s="20" t="s">
        <v>129</v>
      </c>
      <c r="C169" s="33"/>
      <c r="D169" s="10"/>
      <c r="E169" s="10"/>
      <c r="F169" s="11"/>
      <c r="G169" s="10"/>
      <c r="H169" s="11"/>
    </row>
    <row r="170" spans="1:8" ht="23.25">
      <c r="A170" s="13"/>
      <c r="B170" s="20" t="s">
        <v>130</v>
      </c>
      <c r="C170" s="33"/>
      <c r="D170" s="10"/>
      <c r="E170" s="10"/>
      <c r="F170" s="11"/>
      <c r="G170" s="10"/>
      <c r="H170" s="11"/>
    </row>
    <row r="171" spans="1:8" ht="23.25">
      <c r="A171" s="13"/>
      <c r="B171" s="20" t="s">
        <v>131</v>
      </c>
      <c r="C171" s="33"/>
      <c r="D171" s="10"/>
      <c r="E171" s="10"/>
      <c r="F171" s="11"/>
      <c r="G171" s="10"/>
      <c r="H171" s="11"/>
    </row>
    <row r="172" spans="1:8" ht="23.25">
      <c r="A172" s="13"/>
      <c r="B172" s="20" t="s">
        <v>132</v>
      </c>
      <c r="C172" s="33"/>
      <c r="D172" s="10"/>
      <c r="E172" s="10"/>
      <c r="F172" s="11"/>
      <c r="G172" s="10"/>
      <c r="H172" s="11"/>
    </row>
    <row r="173" spans="1:8" ht="23.25">
      <c r="A173" s="13"/>
      <c r="B173" s="20" t="s">
        <v>133</v>
      </c>
      <c r="C173" s="33"/>
      <c r="D173" s="10"/>
      <c r="E173" s="10"/>
      <c r="F173" s="11"/>
      <c r="G173" s="10"/>
      <c r="H173" s="11"/>
    </row>
    <row r="174" spans="1:8" ht="23.25">
      <c r="A174" s="13"/>
      <c r="B174" s="20" t="s">
        <v>134</v>
      </c>
      <c r="C174" s="33"/>
      <c r="D174" s="10"/>
      <c r="E174" s="10"/>
      <c r="F174" s="11"/>
      <c r="G174" s="10"/>
      <c r="H174" s="11"/>
    </row>
    <row r="175" spans="1:8" ht="23.25">
      <c r="A175" s="13"/>
      <c r="B175" s="20" t="s">
        <v>135</v>
      </c>
      <c r="C175" s="33"/>
      <c r="D175" s="10"/>
      <c r="E175" s="10"/>
      <c r="F175" s="11"/>
      <c r="G175" s="10"/>
      <c r="H175" s="11"/>
    </row>
    <row r="176" spans="1:8" ht="23.25">
      <c r="A176" s="13"/>
      <c r="B176" s="20" t="s">
        <v>136</v>
      </c>
      <c r="C176" s="33"/>
      <c r="D176" s="10"/>
      <c r="E176" s="10"/>
      <c r="F176" s="11"/>
      <c r="G176" s="10"/>
      <c r="H176" s="11"/>
    </row>
    <row r="177" spans="1:8" ht="23.25">
      <c r="A177" s="13"/>
      <c r="B177" s="20" t="s">
        <v>137</v>
      </c>
      <c r="C177" s="33"/>
      <c r="D177" s="10"/>
      <c r="E177" s="10"/>
      <c r="F177" s="11"/>
      <c r="G177" s="10"/>
      <c r="H177" s="11"/>
    </row>
    <row r="178" spans="1:8" ht="23.25">
      <c r="A178" s="13"/>
      <c r="B178" s="20" t="s">
        <v>138</v>
      </c>
      <c r="C178" s="33"/>
      <c r="D178" s="10"/>
      <c r="E178" s="10"/>
      <c r="F178" s="11"/>
      <c r="G178" s="10"/>
      <c r="H178" s="11"/>
    </row>
    <row r="179" spans="1:8" ht="23.25">
      <c r="A179" s="13"/>
      <c r="B179" s="20" t="s">
        <v>139</v>
      </c>
      <c r="C179" s="33"/>
      <c r="D179" s="10"/>
      <c r="E179" s="10"/>
      <c r="F179" s="11"/>
      <c r="G179" s="10"/>
      <c r="H179" s="11"/>
    </row>
    <row r="180" spans="1:8" ht="23.25">
      <c r="A180" s="13"/>
      <c r="B180" s="20" t="s">
        <v>140</v>
      </c>
      <c r="C180" s="33"/>
      <c r="D180" s="10"/>
      <c r="E180" s="10"/>
      <c r="F180" s="11"/>
      <c r="G180" s="10"/>
      <c r="H180" s="11"/>
    </row>
    <row r="181" spans="1:8" ht="23.25">
      <c r="A181" s="13"/>
      <c r="B181" s="20" t="s">
        <v>141</v>
      </c>
      <c r="C181" s="33"/>
      <c r="D181" s="10"/>
      <c r="E181" s="10"/>
      <c r="F181" s="11"/>
      <c r="G181" s="10"/>
      <c r="H181" s="11"/>
    </row>
    <row r="182" spans="1:8" ht="23.25">
      <c r="A182" s="13"/>
      <c r="B182" s="20" t="s">
        <v>142</v>
      </c>
      <c r="C182" s="33"/>
      <c r="D182" s="10"/>
      <c r="E182" s="10"/>
      <c r="F182" s="11"/>
      <c r="G182" s="10"/>
      <c r="H182" s="11"/>
    </row>
    <row r="183" spans="1:8" ht="23.25">
      <c r="A183" s="13"/>
      <c r="B183" s="20" t="s">
        <v>143</v>
      </c>
      <c r="C183" s="33"/>
      <c r="D183" s="10"/>
      <c r="E183" s="10"/>
      <c r="F183" s="11"/>
      <c r="G183" s="10"/>
      <c r="H183" s="11"/>
    </row>
    <row r="184" spans="1:8" ht="23.25">
      <c r="A184" s="13"/>
      <c r="B184" s="20" t="s">
        <v>144</v>
      </c>
      <c r="C184" s="33"/>
      <c r="D184" s="10"/>
      <c r="E184" s="10"/>
      <c r="F184" s="11"/>
      <c r="G184" s="10"/>
      <c r="H184" s="11"/>
    </row>
    <row r="185" spans="1:8" ht="23.25">
      <c r="A185" s="13"/>
      <c r="B185" s="20" t="s">
        <v>145</v>
      </c>
      <c r="C185" s="33"/>
      <c r="D185" s="10">
        <v>78300</v>
      </c>
      <c r="E185" s="10">
        <v>78300</v>
      </c>
      <c r="F185" s="11"/>
      <c r="G185" s="10"/>
      <c r="H185" s="11">
        <f>E185-G185</f>
        <v>78300</v>
      </c>
    </row>
    <row r="186" spans="1:8" ht="23.25">
      <c r="A186" s="13">
        <v>9</v>
      </c>
      <c r="B186" s="145" t="s">
        <v>146</v>
      </c>
      <c r="C186" s="146"/>
      <c r="D186" s="10">
        <f>SUM(C188:C209)</f>
        <v>1650000</v>
      </c>
      <c r="E186" s="10">
        <v>1650000</v>
      </c>
      <c r="F186" s="11"/>
      <c r="G186" s="10"/>
      <c r="H186" s="11">
        <f>E186-G186</f>
        <v>1650000</v>
      </c>
    </row>
    <row r="187" spans="1:8" ht="23.25">
      <c r="A187" s="13"/>
      <c r="B187" s="20" t="s">
        <v>147</v>
      </c>
      <c r="C187" s="21"/>
      <c r="D187" s="10"/>
      <c r="E187" s="10"/>
      <c r="F187" s="11"/>
      <c r="G187" s="10"/>
      <c r="H187" s="11"/>
    </row>
    <row r="188" spans="1:8" ht="23.25">
      <c r="A188" s="13"/>
      <c r="B188" s="20" t="s">
        <v>186</v>
      </c>
      <c r="C188" s="33">
        <f>15000*5</f>
        <v>75000</v>
      </c>
      <c r="D188" s="10"/>
      <c r="E188" s="10"/>
      <c r="F188" s="11"/>
      <c r="G188" s="10"/>
      <c r="H188" s="11"/>
    </row>
    <row r="189" spans="1:8" ht="23.25">
      <c r="A189" s="13"/>
      <c r="B189" s="20" t="s">
        <v>175</v>
      </c>
      <c r="C189" s="33">
        <f aca="true" t="shared" si="5" ref="C189:C209">15000*5</f>
        <v>75000</v>
      </c>
      <c r="D189" s="10"/>
      <c r="E189" s="10"/>
      <c r="F189" s="11"/>
      <c r="G189" s="10"/>
      <c r="H189" s="11"/>
    </row>
    <row r="190" spans="1:8" ht="23.25">
      <c r="A190" s="13"/>
      <c r="B190" s="20" t="s">
        <v>187</v>
      </c>
      <c r="C190" s="33">
        <f t="shared" si="5"/>
        <v>75000</v>
      </c>
      <c r="D190" s="10"/>
      <c r="E190" s="10"/>
      <c r="F190" s="11"/>
      <c r="G190" s="10"/>
      <c r="H190" s="11"/>
    </row>
    <row r="191" spans="1:8" ht="23.25">
      <c r="A191" s="13"/>
      <c r="B191" s="20" t="s">
        <v>155</v>
      </c>
      <c r="C191" s="33">
        <f t="shared" si="5"/>
        <v>75000</v>
      </c>
      <c r="D191" s="10"/>
      <c r="E191" s="10"/>
      <c r="F191" s="11"/>
      <c r="G191" s="10"/>
      <c r="H191" s="11"/>
    </row>
    <row r="192" spans="1:8" ht="23.25">
      <c r="A192" s="13"/>
      <c r="B192" s="20" t="s">
        <v>188</v>
      </c>
      <c r="C192" s="33">
        <f t="shared" si="5"/>
        <v>75000</v>
      </c>
      <c r="D192" s="10"/>
      <c r="E192" s="10"/>
      <c r="F192" s="11"/>
      <c r="G192" s="10"/>
      <c r="H192" s="11"/>
    </row>
    <row r="193" spans="1:8" ht="23.25">
      <c r="A193" s="13"/>
      <c r="B193" s="20" t="s">
        <v>189</v>
      </c>
      <c r="C193" s="33">
        <f t="shared" si="5"/>
        <v>75000</v>
      </c>
      <c r="D193" s="10"/>
      <c r="E193" s="10"/>
      <c r="F193" s="11"/>
      <c r="G193" s="10"/>
      <c r="H193" s="11"/>
    </row>
    <row r="194" spans="1:8" ht="23.25">
      <c r="A194" s="13"/>
      <c r="B194" s="20" t="s">
        <v>190</v>
      </c>
      <c r="C194" s="33">
        <f t="shared" si="5"/>
        <v>75000</v>
      </c>
      <c r="D194" s="10"/>
      <c r="E194" s="10"/>
      <c r="F194" s="11"/>
      <c r="G194" s="10"/>
      <c r="H194" s="11"/>
    </row>
    <row r="195" spans="1:8" ht="23.25">
      <c r="A195" s="13"/>
      <c r="B195" s="20" t="s">
        <v>191</v>
      </c>
      <c r="C195" s="33">
        <f t="shared" si="5"/>
        <v>75000</v>
      </c>
      <c r="D195" s="10"/>
      <c r="E195" s="10"/>
      <c r="F195" s="11"/>
      <c r="G195" s="10"/>
      <c r="H195" s="11"/>
    </row>
    <row r="196" spans="1:8" ht="23.25">
      <c r="A196" s="13"/>
      <c r="B196" s="20" t="s">
        <v>192</v>
      </c>
      <c r="C196" s="33">
        <f t="shared" si="5"/>
        <v>75000</v>
      </c>
      <c r="D196" s="10"/>
      <c r="E196" s="10"/>
      <c r="F196" s="11"/>
      <c r="G196" s="10"/>
      <c r="H196" s="11"/>
    </row>
    <row r="197" spans="1:8" ht="23.25">
      <c r="A197" s="13"/>
      <c r="B197" s="20" t="s">
        <v>193</v>
      </c>
      <c r="C197" s="33">
        <f t="shared" si="5"/>
        <v>75000</v>
      </c>
      <c r="D197" s="10"/>
      <c r="E197" s="10"/>
      <c r="F197" s="11"/>
      <c r="G197" s="10"/>
      <c r="H197" s="11"/>
    </row>
    <row r="198" spans="1:8" ht="23.25">
      <c r="A198" s="13"/>
      <c r="B198" s="20" t="s">
        <v>194</v>
      </c>
      <c r="C198" s="33">
        <f t="shared" si="5"/>
        <v>75000</v>
      </c>
      <c r="D198" s="10"/>
      <c r="E198" s="10"/>
      <c r="F198" s="11"/>
      <c r="G198" s="10"/>
      <c r="H198" s="11"/>
    </row>
    <row r="199" spans="1:8" ht="23.25">
      <c r="A199" s="13"/>
      <c r="B199" s="20" t="s">
        <v>195</v>
      </c>
      <c r="C199" s="33">
        <f t="shared" si="5"/>
        <v>75000</v>
      </c>
      <c r="D199" s="10"/>
      <c r="E199" s="10"/>
      <c r="F199" s="11"/>
      <c r="G199" s="10"/>
      <c r="H199" s="11"/>
    </row>
    <row r="200" spans="1:8" ht="23.25">
      <c r="A200" s="13"/>
      <c r="B200" s="20" t="s">
        <v>196</v>
      </c>
      <c r="C200" s="33">
        <f t="shared" si="5"/>
        <v>75000</v>
      </c>
      <c r="D200" s="10"/>
      <c r="E200" s="10"/>
      <c r="F200" s="11"/>
      <c r="G200" s="10"/>
      <c r="H200" s="11"/>
    </row>
    <row r="201" spans="1:8" ht="23.25">
      <c r="A201" s="13"/>
      <c r="B201" s="20" t="s">
        <v>197</v>
      </c>
      <c r="C201" s="33">
        <f t="shared" si="5"/>
        <v>75000</v>
      </c>
      <c r="D201" s="10"/>
      <c r="E201" s="10"/>
      <c r="F201" s="11"/>
      <c r="G201" s="10"/>
      <c r="H201" s="11"/>
    </row>
    <row r="202" spans="1:8" ht="23.25">
      <c r="A202" s="13"/>
      <c r="B202" s="20" t="s">
        <v>198</v>
      </c>
      <c r="C202" s="33">
        <f t="shared" si="5"/>
        <v>75000</v>
      </c>
      <c r="D202" s="10"/>
      <c r="E202" s="10"/>
      <c r="F202" s="11"/>
      <c r="G202" s="10"/>
      <c r="H202" s="11"/>
    </row>
    <row r="203" spans="1:8" ht="23.25">
      <c r="A203" s="13"/>
      <c r="B203" s="20" t="s">
        <v>199</v>
      </c>
      <c r="C203" s="33">
        <f t="shared" si="5"/>
        <v>75000</v>
      </c>
      <c r="D203" s="10"/>
      <c r="E203" s="10"/>
      <c r="F203" s="11"/>
      <c r="G203" s="10"/>
      <c r="H203" s="11"/>
    </row>
    <row r="204" spans="1:8" ht="23.25">
      <c r="A204" s="13"/>
      <c r="B204" s="20" t="s">
        <v>200</v>
      </c>
      <c r="C204" s="33">
        <f t="shared" si="5"/>
        <v>75000</v>
      </c>
      <c r="D204" s="10"/>
      <c r="E204" s="10"/>
      <c r="F204" s="11"/>
      <c r="G204" s="10"/>
      <c r="H204" s="11"/>
    </row>
    <row r="205" spans="1:8" ht="23.25">
      <c r="A205" s="13"/>
      <c r="B205" s="20" t="s">
        <v>201</v>
      </c>
      <c r="C205" s="33">
        <f t="shared" si="5"/>
        <v>75000</v>
      </c>
      <c r="D205" s="10"/>
      <c r="E205" s="10"/>
      <c r="F205" s="11"/>
      <c r="G205" s="10"/>
      <c r="H205" s="11"/>
    </row>
    <row r="206" spans="1:8" ht="23.25">
      <c r="A206" s="13"/>
      <c r="B206" s="20" t="s">
        <v>202</v>
      </c>
      <c r="C206" s="33">
        <f t="shared" si="5"/>
        <v>75000</v>
      </c>
      <c r="D206" s="10"/>
      <c r="E206" s="10"/>
      <c r="F206" s="11"/>
      <c r="G206" s="10"/>
      <c r="H206" s="11"/>
    </row>
    <row r="207" spans="1:8" ht="23.25">
      <c r="A207" s="13"/>
      <c r="B207" s="20" t="s">
        <v>203</v>
      </c>
      <c r="C207" s="33">
        <f t="shared" si="5"/>
        <v>75000</v>
      </c>
      <c r="D207" s="10"/>
      <c r="E207" s="10"/>
      <c r="F207" s="11"/>
      <c r="G207" s="10"/>
      <c r="H207" s="11"/>
    </row>
    <row r="208" spans="1:8" ht="23.25">
      <c r="A208" s="13"/>
      <c r="B208" s="20" t="s">
        <v>204</v>
      </c>
      <c r="C208" s="33">
        <f t="shared" si="5"/>
        <v>75000</v>
      </c>
      <c r="D208" s="10"/>
      <c r="E208" s="10"/>
      <c r="F208" s="11"/>
      <c r="G208" s="10"/>
      <c r="H208" s="11"/>
    </row>
    <row r="209" spans="1:8" ht="23.25">
      <c r="A209" s="13"/>
      <c r="B209" s="20" t="s">
        <v>205</v>
      </c>
      <c r="C209" s="33">
        <f t="shared" si="5"/>
        <v>75000</v>
      </c>
      <c r="D209" s="10"/>
      <c r="E209" s="10"/>
      <c r="F209" s="11"/>
      <c r="G209" s="10"/>
      <c r="H209" s="11"/>
    </row>
    <row r="210" spans="1:8" ht="23.25">
      <c r="A210" s="13"/>
      <c r="B210" s="20" t="s">
        <v>145</v>
      </c>
      <c r="C210" s="33"/>
      <c r="D210" s="10">
        <f>D186*5/100</f>
        <v>82500</v>
      </c>
      <c r="E210" s="10">
        <f>E186*5/100</f>
        <v>82500</v>
      </c>
      <c r="F210" s="11"/>
      <c r="G210" s="10"/>
      <c r="H210" s="11">
        <f>E210-G210</f>
        <v>82500</v>
      </c>
    </row>
    <row r="211" spans="1:8" ht="23.25">
      <c r="A211" s="13">
        <v>10</v>
      </c>
      <c r="B211" s="145" t="s">
        <v>148</v>
      </c>
      <c r="C211" s="146"/>
      <c r="D211" s="10">
        <f>SUM(C212:C213)</f>
        <v>28678</v>
      </c>
      <c r="E211" s="10">
        <f>D211</f>
        <v>28678</v>
      </c>
      <c r="F211" s="11"/>
      <c r="G211" s="10"/>
      <c r="H211" s="11">
        <f>E211-G211</f>
        <v>28678</v>
      </c>
    </row>
    <row r="212" spans="1:8" ht="23.25">
      <c r="A212" s="13"/>
      <c r="B212" s="20" t="s">
        <v>149</v>
      </c>
      <c r="C212" s="22">
        <v>25196</v>
      </c>
      <c r="D212" s="10"/>
      <c r="E212" s="10"/>
      <c r="F212" s="11"/>
      <c r="G212" s="10"/>
      <c r="H212" s="11">
        <f>E212-G212</f>
        <v>0</v>
      </c>
    </row>
    <row r="213" spans="1:8" ht="23.25">
      <c r="A213" s="13"/>
      <c r="B213" s="20" t="s">
        <v>150</v>
      </c>
      <c r="C213" s="22">
        <v>3482</v>
      </c>
      <c r="D213" s="10"/>
      <c r="E213" s="10"/>
      <c r="F213" s="11"/>
      <c r="G213" s="10"/>
      <c r="H213" s="11">
        <f>E213-G213</f>
        <v>0</v>
      </c>
    </row>
    <row r="214" spans="1:8" ht="23.25">
      <c r="A214" s="13">
        <v>11</v>
      </c>
      <c r="B214" s="20" t="s">
        <v>151</v>
      </c>
      <c r="C214" s="22"/>
      <c r="D214" s="10">
        <f>SUM(C215:C221)</f>
        <v>128000</v>
      </c>
      <c r="E214" s="10">
        <v>128000</v>
      </c>
      <c r="F214" s="11"/>
      <c r="G214" s="10"/>
      <c r="H214" s="11">
        <f>E214-G214</f>
        <v>128000</v>
      </c>
    </row>
    <row r="215" spans="1:8" ht="23.25">
      <c r="A215" s="13"/>
      <c r="B215" s="20" t="s">
        <v>152</v>
      </c>
      <c r="C215" s="34">
        <f>24000+8000</f>
        <v>32000</v>
      </c>
      <c r="D215" s="10"/>
      <c r="E215" s="10"/>
      <c r="F215" s="11"/>
      <c r="G215" s="10"/>
      <c r="H215" s="11"/>
    </row>
    <row r="216" spans="1:8" ht="23.25">
      <c r="A216" s="13"/>
      <c r="B216" s="20" t="s">
        <v>153</v>
      </c>
      <c r="C216" s="34">
        <v>16000</v>
      </c>
      <c r="D216" s="10"/>
      <c r="E216" s="10"/>
      <c r="F216" s="11"/>
      <c r="G216" s="10"/>
      <c r="H216" s="11"/>
    </row>
    <row r="217" spans="1:8" ht="23.25">
      <c r="A217" s="13"/>
      <c r="B217" s="20" t="s">
        <v>154</v>
      </c>
      <c r="C217" s="34">
        <v>16000</v>
      </c>
      <c r="D217" s="10"/>
      <c r="E217" s="10"/>
      <c r="F217" s="11"/>
      <c r="G217" s="10"/>
      <c r="H217" s="11"/>
    </row>
    <row r="218" spans="1:8" ht="23.25">
      <c r="A218" s="13"/>
      <c r="B218" s="20" t="s">
        <v>155</v>
      </c>
      <c r="C218" s="34">
        <v>8000</v>
      </c>
      <c r="D218" s="10"/>
      <c r="E218" s="10"/>
      <c r="F218" s="11"/>
      <c r="G218" s="10"/>
      <c r="H218" s="11"/>
    </row>
    <row r="219" spans="1:8" ht="23.25">
      <c r="A219" s="13"/>
      <c r="B219" s="20" t="s">
        <v>156</v>
      </c>
      <c r="C219" s="34">
        <v>16000</v>
      </c>
      <c r="D219" s="10"/>
      <c r="E219" s="10"/>
      <c r="F219" s="11"/>
      <c r="G219" s="10"/>
      <c r="H219" s="11"/>
    </row>
    <row r="220" spans="1:8" ht="23.25">
      <c r="A220" s="13"/>
      <c r="B220" s="20" t="s">
        <v>157</v>
      </c>
      <c r="C220" s="34">
        <f>24000+8000</f>
        <v>32000</v>
      </c>
      <c r="D220" s="10"/>
      <c r="E220" s="10"/>
      <c r="F220" s="11"/>
      <c r="G220" s="10"/>
      <c r="H220" s="11"/>
    </row>
    <row r="221" spans="1:8" ht="23.25">
      <c r="A221" s="13"/>
      <c r="B221" s="20" t="s">
        <v>158</v>
      </c>
      <c r="C221" s="34">
        <v>8000</v>
      </c>
      <c r="D221" s="10"/>
      <c r="E221" s="10"/>
      <c r="F221" s="11"/>
      <c r="G221" s="10"/>
      <c r="H221" s="11"/>
    </row>
    <row r="222" spans="1:8" ht="37.5" customHeight="1">
      <c r="A222" s="35"/>
      <c r="B222" s="36" t="s">
        <v>159</v>
      </c>
      <c r="C222" s="37"/>
      <c r="D222" s="38">
        <f>SUM(D29:D221)</f>
        <v>11764378</v>
      </c>
      <c r="E222" s="38">
        <f>SUM(E29:E221)</f>
        <v>11224378</v>
      </c>
      <c r="F222" s="38">
        <f>SUM(F29:F221)</f>
        <v>0</v>
      </c>
      <c r="G222" s="38">
        <f>SUM(G29:G221)</f>
        <v>0</v>
      </c>
      <c r="H222" s="38">
        <f>SUM(H29:H221)</f>
        <v>11224378</v>
      </c>
    </row>
    <row r="223" spans="1:8" s="43" customFormat="1" ht="31.5" customHeight="1">
      <c r="A223" s="39">
        <v>1</v>
      </c>
      <c r="B223" s="40" t="s">
        <v>336</v>
      </c>
      <c r="C223" s="41"/>
      <c r="D223" s="42">
        <v>2000000</v>
      </c>
      <c r="E223" s="42">
        <v>2000000</v>
      </c>
      <c r="F223" s="42"/>
      <c r="G223" s="42"/>
      <c r="H223" s="42">
        <f>E223-G223</f>
        <v>2000000</v>
      </c>
    </row>
    <row r="224" spans="1:8" s="43" customFormat="1" ht="31.5" customHeight="1">
      <c r="A224" s="39">
        <v>2</v>
      </c>
      <c r="B224" s="40" t="s">
        <v>338</v>
      </c>
      <c r="C224" s="41"/>
      <c r="D224" s="42">
        <v>6000000</v>
      </c>
      <c r="E224" s="42">
        <v>6000000</v>
      </c>
      <c r="F224" s="42"/>
      <c r="G224" s="42"/>
      <c r="H224" s="42">
        <f>E224-G224</f>
        <v>6000000</v>
      </c>
    </row>
    <row r="225" spans="1:8" s="43" customFormat="1" ht="31.5" customHeight="1">
      <c r="A225" s="39">
        <v>3</v>
      </c>
      <c r="B225" s="40" t="s">
        <v>376</v>
      </c>
      <c r="C225" s="41"/>
      <c r="D225" s="42">
        <v>2014664</v>
      </c>
      <c r="E225" s="42">
        <v>2014664</v>
      </c>
      <c r="F225" s="42"/>
      <c r="G225" s="42"/>
      <c r="H225" s="42">
        <f>E225-G225</f>
        <v>2014664</v>
      </c>
    </row>
    <row r="226" spans="1:8" s="43" customFormat="1" ht="29.25">
      <c r="A226" s="39"/>
      <c r="B226" s="44"/>
      <c r="C226" s="45"/>
      <c r="D226" s="42">
        <f>SUM(D223:D225)</f>
        <v>10014664</v>
      </c>
      <c r="E226" s="42">
        <f>SUM(E223:E225)</f>
        <v>10014664</v>
      </c>
      <c r="F226" s="42">
        <f>SUM(F223:F225)</f>
        <v>0</v>
      </c>
      <c r="G226" s="42">
        <f>SUM(G223:G225)</f>
        <v>0</v>
      </c>
      <c r="H226" s="42">
        <f>SUM(H223:H225)</f>
        <v>10014664</v>
      </c>
    </row>
    <row r="227" spans="1:10" s="43" customFormat="1" ht="37.5" customHeight="1">
      <c r="A227" s="139" t="s">
        <v>160</v>
      </c>
      <c r="B227" s="140"/>
      <c r="C227" s="141"/>
      <c r="D227" s="46">
        <f>D222+D226</f>
        <v>21779042</v>
      </c>
      <c r="E227" s="46">
        <f>E222+E226</f>
        <v>21239042</v>
      </c>
      <c r="F227" s="46">
        <f>F222+F226</f>
        <v>0</v>
      </c>
      <c r="G227" s="46">
        <f>G222+G226</f>
        <v>0</v>
      </c>
      <c r="H227" s="46">
        <f>H222+H226</f>
        <v>21239042</v>
      </c>
      <c r="I227" s="23"/>
      <c r="J227" s="23"/>
    </row>
    <row r="228" spans="1:8" s="43" customFormat="1" ht="23.25">
      <c r="A228" s="161" t="s">
        <v>167</v>
      </c>
      <c r="B228" s="162"/>
      <c r="C228" s="163"/>
      <c r="D228" s="47"/>
      <c r="E228" s="47"/>
      <c r="F228" s="47"/>
      <c r="G228" s="48"/>
      <c r="H228" s="47"/>
    </row>
    <row r="229" spans="1:8" ht="47.25" customHeight="1">
      <c r="A229" s="13">
        <v>1</v>
      </c>
      <c r="B229" s="157" t="s">
        <v>210</v>
      </c>
      <c r="C229" s="158"/>
      <c r="D229" s="10">
        <f>SUM(C230:C232)</f>
        <v>1236600</v>
      </c>
      <c r="E229" s="10">
        <v>1236600</v>
      </c>
      <c r="F229" s="11"/>
      <c r="G229" s="10"/>
      <c r="H229" s="11">
        <f>D229-G229</f>
        <v>1236600</v>
      </c>
    </row>
    <row r="230" spans="1:8" ht="23.25">
      <c r="A230" s="13"/>
      <c r="B230" s="49" t="s">
        <v>211</v>
      </c>
      <c r="C230" s="50">
        <v>412200</v>
      </c>
      <c r="D230" s="10"/>
      <c r="E230" s="10"/>
      <c r="F230" s="11"/>
      <c r="G230" s="10"/>
      <c r="H230" s="11"/>
    </row>
    <row r="231" spans="1:8" ht="23.25">
      <c r="A231" s="13"/>
      <c r="B231" s="49" t="s">
        <v>212</v>
      </c>
      <c r="C231" s="50">
        <v>412200</v>
      </c>
      <c r="D231" s="10"/>
      <c r="E231" s="10"/>
      <c r="F231" s="11"/>
      <c r="G231" s="10"/>
      <c r="H231" s="11"/>
    </row>
    <row r="232" spans="1:8" ht="23.25">
      <c r="A232" s="13"/>
      <c r="B232" s="49" t="s">
        <v>213</v>
      </c>
      <c r="C232" s="50">
        <v>412200</v>
      </c>
      <c r="D232" s="10"/>
      <c r="E232" s="10"/>
      <c r="F232" s="11"/>
      <c r="G232" s="10"/>
      <c r="H232" s="11"/>
    </row>
    <row r="233" spans="1:8" ht="45" customHeight="1">
      <c r="A233" s="13">
        <v>2</v>
      </c>
      <c r="B233" s="157" t="s">
        <v>214</v>
      </c>
      <c r="C233" s="158"/>
      <c r="D233" s="10">
        <f>SUM(C234:C236)</f>
        <v>600000</v>
      </c>
      <c r="E233" s="10">
        <v>600000</v>
      </c>
      <c r="F233" s="11"/>
      <c r="G233" s="10"/>
      <c r="H233" s="11">
        <f>D233-G233</f>
        <v>600000</v>
      </c>
    </row>
    <row r="234" spans="1:8" ht="23.25">
      <c r="A234" s="13"/>
      <c r="B234" s="49" t="s">
        <v>211</v>
      </c>
      <c r="C234" s="50">
        <v>200000</v>
      </c>
      <c r="D234" s="10"/>
      <c r="E234" s="10"/>
      <c r="F234" s="11"/>
      <c r="G234" s="10"/>
      <c r="H234" s="11"/>
    </row>
    <row r="235" spans="1:8" ht="23.25">
      <c r="A235" s="13"/>
      <c r="B235" s="49" t="s">
        <v>212</v>
      </c>
      <c r="C235" s="50">
        <v>200000</v>
      </c>
      <c r="D235" s="10"/>
      <c r="E235" s="10"/>
      <c r="F235" s="11"/>
      <c r="G235" s="10"/>
      <c r="H235" s="11"/>
    </row>
    <row r="236" spans="1:8" ht="23.25">
      <c r="A236" s="13"/>
      <c r="B236" s="49" t="s">
        <v>213</v>
      </c>
      <c r="C236" s="50">
        <v>200000</v>
      </c>
      <c r="D236" s="10"/>
      <c r="E236" s="10"/>
      <c r="F236" s="11"/>
      <c r="G236" s="10"/>
      <c r="H236" s="11"/>
    </row>
    <row r="237" spans="1:8" ht="23.25">
      <c r="A237" s="13">
        <v>3</v>
      </c>
      <c r="B237" s="157" t="s">
        <v>207</v>
      </c>
      <c r="C237" s="158"/>
      <c r="D237" s="10">
        <f>SUM(C238:C243)</f>
        <v>1100000</v>
      </c>
      <c r="E237" s="10">
        <v>1100000</v>
      </c>
      <c r="F237" s="11"/>
      <c r="G237" s="10"/>
      <c r="H237" s="11">
        <f>D237-G237</f>
        <v>1100000</v>
      </c>
    </row>
    <row r="238" spans="1:8" ht="23.25">
      <c r="A238" s="13"/>
      <c r="B238" s="49" t="s">
        <v>215</v>
      </c>
      <c r="C238" s="50">
        <v>200000</v>
      </c>
      <c r="D238" s="10"/>
      <c r="E238" s="10"/>
      <c r="F238" s="11"/>
      <c r="G238" s="10"/>
      <c r="H238" s="11"/>
    </row>
    <row r="239" spans="1:8" ht="23.25">
      <c r="A239" s="13"/>
      <c r="B239" s="49" t="s">
        <v>216</v>
      </c>
      <c r="C239" s="50">
        <v>200000</v>
      </c>
      <c r="D239" s="10"/>
      <c r="E239" s="10"/>
      <c r="F239" s="11"/>
      <c r="G239" s="10"/>
      <c r="H239" s="11"/>
    </row>
    <row r="240" spans="1:8" ht="23.25">
      <c r="A240" s="13"/>
      <c r="B240" s="49" t="s">
        <v>217</v>
      </c>
      <c r="C240" s="50">
        <v>100000</v>
      </c>
      <c r="D240" s="10"/>
      <c r="E240" s="10"/>
      <c r="F240" s="11"/>
      <c r="G240" s="10"/>
      <c r="H240" s="11"/>
    </row>
    <row r="241" spans="1:8" ht="23.25">
      <c r="A241" s="13"/>
      <c r="B241" s="51" t="s">
        <v>218</v>
      </c>
      <c r="C241" s="50">
        <v>200000</v>
      </c>
      <c r="D241" s="10"/>
      <c r="E241" s="10"/>
      <c r="F241" s="11"/>
      <c r="G241" s="10"/>
      <c r="H241" s="11"/>
    </row>
    <row r="242" spans="1:8" ht="23.25">
      <c r="A242" s="13"/>
      <c r="B242" s="51" t="s">
        <v>171</v>
      </c>
      <c r="C242" s="50">
        <v>200000</v>
      </c>
      <c r="D242" s="10"/>
      <c r="E242" s="10"/>
      <c r="F242" s="11"/>
      <c r="G242" s="10"/>
      <c r="H242" s="11"/>
    </row>
    <row r="243" spans="1:8" ht="23.25">
      <c r="A243" s="13"/>
      <c r="B243" s="51" t="s">
        <v>219</v>
      </c>
      <c r="C243" s="50">
        <v>200000</v>
      </c>
      <c r="D243" s="10"/>
      <c r="E243" s="10"/>
      <c r="F243" s="11"/>
      <c r="G243" s="10"/>
      <c r="H243" s="11"/>
    </row>
    <row r="244" spans="1:8" ht="23.25">
      <c r="A244" s="13">
        <v>4</v>
      </c>
      <c r="B244" s="49" t="s">
        <v>220</v>
      </c>
      <c r="C244" s="52"/>
      <c r="D244" s="10">
        <f>SUM(C245:C247)</f>
        <v>1600300</v>
      </c>
      <c r="E244" s="10">
        <v>1600300</v>
      </c>
      <c r="F244" s="11"/>
      <c r="G244" s="10"/>
      <c r="H244" s="11">
        <f>D244-G244</f>
        <v>1600300</v>
      </c>
    </row>
    <row r="245" spans="1:8" ht="23.25">
      <c r="A245" s="13"/>
      <c r="B245" s="49" t="s">
        <v>221</v>
      </c>
      <c r="C245" s="50">
        <v>618500</v>
      </c>
      <c r="D245" s="10"/>
      <c r="E245" s="10"/>
      <c r="F245" s="11"/>
      <c r="G245" s="10"/>
      <c r="H245" s="11"/>
    </row>
    <row r="246" spans="1:8" ht="23.25">
      <c r="A246" s="13"/>
      <c r="B246" s="49" t="s">
        <v>222</v>
      </c>
      <c r="C246" s="50">
        <v>490900</v>
      </c>
      <c r="D246" s="10"/>
      <c r="E246" s="10"/>
      <c r="F246" s="11"/>
      <c r="G246" s="10"/>
      <c r="H246" s="11"/>
    </row>
    <row r="247" spans="1:8" ht="23.25">
      <c r="A247" s="13"/>
      <c r="B247" s="49" t="s">
        <v>223</v>
      </c>
      <c r="C247" s="50">
        <v>490900</v>
      </c>
      <c r="D247" s="10"/>
      <c r="E247" s="10"/>
      <c r="F247" s="11"/>
      <c r="G247" s="10"/>
      <c r="H247" s="11"/>
    </row>
    <row r="248" spans="1:8" ht="23.25">
      <c r="A248" s="13">
        <v>5</v>
      </c>
      <c r="B248" s="128" t="s">
        <v>224</v>
      </c>
      <c r="C248" s="129"/>
      <c r="D248" s="10">
        <f>SUM(C249:C260)</f>
        <v>717600</v>
      </c>
      <c r="E248" s="10">
        <v>717600</v>
      </c>
      <c r="F248" s="11"/>
      <c r="G248" s="10"/>
      <c r="H248" s="11">
        <f>D248-G248</f>
        <v>717600</v>
      </c>
    </row>
    <row r="249" spans="1:8" ht="23.25">
      <c r="A249" s="13"/>
      <c r="B249" s="49" t="s">
        <v>225</v>
      </c>
      <c r="C249" s="50">
        <v>59800</v>
      </c>
      <c r="D249" s="10"/>
      <c r="E249" s="10"/>
      <c r="F249" s="11"/>
      <c r="G249" s="10"/>
      <c r="H249" s="11"/>
    </row>
    <row r="250" spans="1:8" ht="23.25">
      <c r="A250" s="13"/>
      <c r="B250" s="49" t="s">
        <v>172</v>
      </c>
      <c r="C250" s="50">
        <v>59800</v>
      </c>
      <c r="D250" s="10"/>
      <c r="E250" s="10"/>
      <c r="F250" s="11"/>
      <c r="G250" s="10"/>
      <c r="H250" s="11"/>
    </row>
    <row r="251" spans="1:8" ht="23.25">
      <c r="A251" s="13"/>
      <c r="B251" s="49" t="s">
        <v>226</v>
      </c>
      <c r="C251" s="50">
        <v>59800</v>
      </c>
      <c r="D251" s="10"/>
      <c r="E251" s="10"/>
      <c r="F251" s="11"/>
      <c r="G251" s="10"/>
      <c r="H251" s="11"/>
    </row>
    <row r="252" spans="1:8" ht="23.25">
      <c r="A252" s="13"/>
      <c r="B252" s="49" t="s">
        <v>227</v>
      </c>
      <c r="C252" s="50">
        <v>59800</v>
      </c>
      <c r="D252" s="10"/>
      <c r="E252" s="10"/>
      <c r="F252" s="11"/>
      <c r="G252" s="10"/>
      <c r="H252" s="11"/>
    </row>
    <row r="253" spans="1:8" ht="23.25">
      <c r="A253" s="13"/>
      <c r="B253" s="49" t="s">
        <v>228</v>
      </c>
      <c r="C253" s="50">
        <v>59800</v>
      </c>
      <c r="D253" s="10"/>
      <c r="E253" s="10"/>
      <c r="F253" s="11"/>
      <c r="G253" s="10"/>
      <c r="H253" s="11"/>
    </row>
    <row r="254" spans="1:8" ht="23.25">
      <c r="A254" s="13"/>
      <c r="B254" s="49" t="s">
        <v>229</v>
      </c>
      <c r="C254" s="50">
        <v>59800</v>
      </c>
      <c r="D254" s="10"/>
      <c r="E254" s="10"/>
      <c r="F254" s="11"/>
      <c r="G254" s="10"/>
      <c r="H254" s="11"/>
    </row>
    <row r="255" spans="1:8" ht="23.25">
      <c r="A255" s="13"/>
      <c r="B255" s="49" t="s">
        <v>230</v>
      </c>
      <c r="C255" s="50">
        <v>59800</v>
      </c>
      <c r="D255" s="10"/>
      <c r="E255" s="10"/>
      <c r="F255" s="11"/>
      <c r="G255" s="10"/>
      <c r="H255" s="11"/>
    </row>
    <row r="256" spans="1:8" ht="23.25">
      <c r="A256" s="13"/>
      <c r="B256" s="49" t="s">
        <v>231</v>
      </c>
      <c r="C256" s="50">
        <v>59800</v>
      </c>
      <c r="D256" s="10"/>
      <c r="E256" s="10"/>
      <c r="F256" s="11"/>
      <c r="G256" s="10"/>
      <c r="H256" s="11"/>
    </row>
    <row r="257" spans="1:8" ht="23.25">
      <c r="A257" s="13"/>
      <c r="B257" s="49" t="s">
        <v>232</v>
      </c>
      <c r="C257" s="50">
        <v>59800</v>
      </c>
      <c r="D257" s="10"/>
      <c r="E257" s="10"/>
      <c r="F257" s="11"/>
      <c r="G257" s="10"/>
      <c r="H257" s="11"/>
    </row>
    <row r="258" spans="1:8" ht="23.25">
      <c r="A258" s="13"/>
      <c r="B258" s="49" t="s">
        <v>233</v>
      </c>
      <c r="C258" s="50">
        <v>59800</v>
      </c>
      <c r="D258" s="10"/>
      <c r="E258" s="10"/>
      <c r="F258" s="11"/>
      <c r="G258" s="10"/>
      <c r="H258" s="11"/>
    </row>
    <row r="259" spans="1:8" ht="23.25">
      <c r="A259" s="13"/>
      <c r="B259" s="49" t="s">
        <v>234</v>
      </c>
      <c r="C259" s="50">
        <v>59800</v>
      </c>
      <c r="D259" s="10"/>
      <c r="E259" s="10"/>
      <c r="F259" s="11"/>
      <c r="G259" s="10"/>
      <c r="H259" s="11"/>
    </row>
    <row r="260" spans="1:8" ht="23.25">
      <c r="A260" s="13"/>
      <c r="B260" s="49" t="s">
        <v>235</v>
      </c>
      <c r="C260" s="50">
        <v>59800</v>
      </c>
      <c r="D260" s="10"/>
      <c r="E260" s="10"/>
      <c r="F260" s="11"/>
      <c r="G260" s="10"/>
      <c r="H260" s="11"/>
    </row>
    <row r="261" spans="1:8" ht="23.25">
      <c r="A261" s="13">
        <v>6</v>
      </c>
      <c r="B261" s="128" t="s">
        <v>237</v>
      </c>
      <c r="C261" s="129"/>
      <c r="D261" s="10">
        <f>SUM(C262:C264)</f>
        <v>464400</v>
      </c>
      <c r="E261" s="10">
        <v>464400</v>
      </c>
      <c r="F261" s="11"/>
      <c r="G261" s="10"/>
      <c r="H261" s="11">
        <f>D261-G261</f>
        <v>464400</v>
      </c>
    </row>
    <row r="262" spans="1:8" ht="23.25">
      <c r="A262" s="13"/>
      <c r="B262" s="49" t="s">
        <v>238</v>
      </c>
      <c r="C262" s="50">
        <v>154800</v>
      </c>
      <c r="D262" s="10"/>
      <c r="E262" s="10"/>
      <c r="F262" s="11"/>
      <c r="G262" s="10"/>
      <c r="H262" s="11"/>
    </row>
    <row r="263" spans="1:8" ht="23.25">
      <c r="A263" s="13"/>
      <c r="B263" s="49" t="s">
        <v>239</v>
      </c>
      <c r="C263" s="50">
        <v>154800</v>
      </c>
      <c r="D263" s="10"/>
      <c r="E263" s="10"/>
      <c r="F263" s="11"/>
      <c r="G263" s="10"/>
      <c r="H263" s="11"/>
    </row>
    <row r="264" spans="1:8" ht="23.25">
      <c r="A264" s="13"/>
      <c r="B264" s="49" t="s">
        <v>240</v>
      </c>
      <c r="C264" s="50">
        <v>154800</v>
      </c>
      <c r="D264" s="10"/>
      <c r="E264" s="10"/>
      <c r="F264" s="11"/>
      <c r="G264" s="10"/>
      <c r="H264" s="11"/>
    </row>
    <row r="265" spans="1:8" ht="23.25">
      <c r="A265" s="13">
        <v>7</v>
      </c>
      <c r="B265" s="128" t="s">
        <v>241</v>
      </c>
      <c r="C265" s="129"/>
      <c r="D265" s="10">
        <f>SUM(C266:C268)</f>
        <v>464400</v>
      </c>
      <c r="E265" s="10">
        <v>464400</v>
      </c>
      <c r="F265" s="11"/>
      <c r="G265" s="10"/>
      <c r="H265" s="11">
        <f>D265-G265</f>
        <v>464400</v>
      </c>
    </row>
    <row r="266" spans="1:8" ht="23.25">
      <c r="A266" s="13"/>
      <c r="B266" s="49" t="s">
        <v>225</v>
      </c>
      <c r="C266" s="50">
        <v>154800</v>
      </c>
      <c r="D266" s="10"/>
      <c r="E266" s="10"/>
      <c r="F266" s="11"/>
      <c r="G266" s="10"/>
      <c r="H266" s="11"/>
    </row>
    <row r="267" spans="1:8" ht="23.25">
      <c r="A267" s="13"/>
      <c r="B267" s="49" t="s">
        <v>242</v>
      </c>
      <c r="C267" s="50">
        <v>154800</v>
      </c>
      <c r="D267" s="10"/>
      <c r="E267" s="10"/>
      <c r="F267" s="11"/>
      <c r="G267" s="10"/>
      <c r="H267" s="11"/>
    </row>
    <row r="268" spans="1:8" ht="23.25">
      <c r="A268" s="13"/>
      <c r="B268" s="49" t="s">
        <v>243</v>
      </c>
      <c r="C268" s="50">
        <v>154800</v>
      </c>
      <c r="D268" s="10"/>
      <c r="E268" s="10"/>
      <c r="F268" s="11"/>
      <c r="G268" s="10"/>
      <c r="H268" s="11"/>
    </row>
    <row r="269" spans="1:8" ht="23.25">
      <c r="A269" s="13"/>
      <c r="B269" s="49" t="s">
        <v>244</v>
      </c>
      <c r="C269" s="50">
        <v>65500</v>
      </c>
      <c r="D269" s="10"/>
      <c r="E269" s="10"/>
      <c r="F269" s="11"/>
      <c r="G269" s="10"/>
      <c r="H269" s="11"/>
    </row>
    <row r="270" spans="1:8" ht="23.25">
      <c r="A270" s="13"/>
      <c r="B270" s="49" t="s">
        <v>228</v>
      </c>
      <c r="C270" s="50">
        <v>65500</v>
      </c>
      <c r="D270" s="10"/>
      <c r="E270" s="10"/>
      <c r="F270" s="11"/>
      <c r="G270" s="10"/>
      <c r="H270" s="11"/>
    </row>
    <row r="271" spans="1:8" ht="23.25">
      <c r="A271" s="13"/>
      <c r="B271" s="49" t="s">
        <v>245</v>
      </c>
      <c r="C271" s="50">
        <v>65500</v>
      </c>
      <c r="D271" s="10"/>
      <c r="E271" s="10"/>
      <c r="F271" s="11"/>
      <c r="G271" s="10"/>
      <c r="H271" s="11"/>
    </row>
    <row r="272" spans="1:8" ht="23.25">
      <c r="A272" s="13"/>
      <c r="B272" s="49" t="s">
        <v>246</v>
      </c>
      <c r="C272" s="50">
        <v>65500</v>
      </c>
      <c r="D272" s="10"/>
      <c r="E272" s="10"/>
      <c r="F272" s="11"/>
      <c r="G272" s="10"/>
      <c r="H272" s="11"/>
    </row>
    <row r="273" spans="1:8" ht="23.25">
      <c r="A273" s="13"/>
      <c r="B273" s="49" t="s">
        <v>247</v>
      </c>
      <c r="C273" s="50">
        <v>65500</v>
      </c>
      <c r="D273" s="10"/>
      <c r="E273" s="10"/>
      <c r="F273" s="11"/>
      <c r="G273" s="10"/>
      <c r="H273" s="11"/>
    </row>
    <row r="274" spans="1:8" ht="23.25">
      <c r="A274" s="13"/>
      <c r="B274" s="49" t="s">
        <v>248</v>
      </c>
      <c r="C274" s="50">
        <v>65500</v>
      </c>
      <c r="D274" s="10"/>
      <c r="E274" s="10"/>
      <c r="F274" s="11"/>
      <c r="G274" s="10"/>
      <c r="H274" s="11"/>
    </row>
    <row r="275" spans="1:8" ht="23.25">
      <c r="A275" s="13"/>
      <c r="B275" s="49" t="s">
        <v>249</v>
      </c>
      <c r="C275" s="50">
        <v>65500</v>
      </c>
      <c r="D275" s="10"/>
      <c r="E275" s="10"/>
      <c r="F275" s="11"/>
      <c r="G275" s="10"/>
      <c r="H275" s="11"/>
    </row>
    <row r="276" spans="1:8" ht="23.25">
      <c r="A276" s="13"/>
      <c r="B276" s="49" t="s">
        <v>250</v>
      </c>
      <c r="C276" s="50">
        <v>65500</v>
      </c>
      <c r="D276" s="10"/>
      <c r="E276" s="10"/>
      <c r="F276" s="11"/>
      <c r="G276" s="10"/>
      <c r="H276" s="11"/>
    </row>
    <row r="277" spans="1:8" ht="23.25">
      <c r="A277" s="13"/>
      <c r="B277" s="49" t="s">
        <v>235</v>
      </c>
      <c r="C277" s="50">
        <v>65500</v>
      </c>
      <c r="D277" s="10"/>
      <c r="E277" s="10"/>
      <c r="F277" s="11"/>
      <c r="G277" s="10"/>
      <c r="H277" s="11"/>
    </row>
    <row r="278" spans="1:8" ht="23.25">
      <c r="A278" s="13">
        <v>8</v>
      </c>
      <c r="B278" s="49" t="s">
        <v>236</v>
      </c>
      <c r="C278" s="50"/>
      <c r="D278" s="10"/>
      <c r="E278" s="10"/>
      <c r="F278" s="11"/>
      <c r="G278" s="10"/>
      <c r="H278" s="11"/>
    </row>
    <row r="279" spans="1:8" ht="23.25">
      <c r="A279" s="13"/>
      <c r="B279" s="128" t="s">
        <v>251</v>
      </c>
      <c r="C279" s="129"/>
      <c r="D279" s="10">
        <v>185000</v>
      </c>
      <c r="E279" s="10">
        <v>185000</v>
      </c>
      <c r="F279" s="11"/>
      <c r="G279" s="10"/>
      <c r="H279" s="11">
        <f>D279-G279</f>
        <v>185000</v>
      </c>
    </row>
    <row r="280" spans="1:8" ht="23.25">
      <c r="A280" s="13"/>
      <c r="B280" s="128" t="s">
        <v>252</v>
      </c>
      <c r="C280" s="129"/>
      <c r="D280" s="10">
        <v>180000</v>
      </c>
      <c r="E280" s="10">
        <v>180000</v>
      </c>
      <c r="F280" s="11"/>
      <c r="G280" s="10"/>
      <c r="H280" s="11">
        <f aca="true" t="shared" si="6" ref="H280:H303">D280-G280</f>
        <v>180000</v>
      </c>
    </row>
    <row r="281" spans="1:8" ht="23.25">
      <c r="A281" s="13"/>
      <c r="B281" s="128" t="s">
        <v>255</v>
      </c>
      <c r="C281" s="129"/>
      <c r="D281" s="10">
        <v>171500</v>
      </c>
      <c r="E281" s="10">
        <v>171500</v>
      </c>
      <c r="F281" s="11"/>
      <c r="G281" s="10"/>
      <c r="H281" s="11">
        <f t="shared" si="6"/>
        <v>171500</v>
      </c>
    </row>
    <row r="282" spans="1:8" ht="23.25">
      <c r="A282" s="13"/>
      <c r="B282" s="128" t="s">
        <v>254</v>
      </c>
      <c r="C282" s="129"/>
      <c r="D282" s="10">
        <v>171500</v>
      </c>
      <c r="E282" s="10">
        <v>171500</v>
      </c>
      <c r="F282" s="11"/>
      <c r="G282" s="10"/>
      <c r="H282" s="11">
        <f t="shared" si="6"/>
        <v>171500</v>
      </c>
    </row>
    <row r="283" spans="1:8" ht="23.25">
      <c r="A283" s="13"/>
      <c r="B283" s="130" t="s">
        <v>253</v>
      </c>
      <c r="C283" s="131"/>
      <c r="D283" s="10">
        <v>6000</v>
      </c>
      <c r="E283" s="10">
        <v>6000</v>
      </c>
      <c r="F283" s="11"/>
      <c r="G283" s="10"/>
      <c r="H283" s="11">
        <f t="shared" si="6"/>
        <v>6000</v>
      </c>
    </row>
    <row r="284" spans="1:8" ht="23.25">
      <c r="A284" s="13"/>
      <c r="B284" s="130" t="s">
        <v>256</v>
      </c>
      <c r="C284" s="131"/>
      <c r="D284" s="10">
        <v>6000</v>
      </c>
      <c r="E284" s="10">
        <v>6000</v>
      </c>
      <c r="F284" s="11"/>
      <c r="G284" s="10"/>
      <c r="H284" s="11">
        <f t="shared" si="6"/>
        <v>6000</v>
      </c>
    </row>
    <row r="285" spans="1:8" ht="23.25">
      <c r="A285" s="13"/>
      <c r="B285" s="130" t="s">
        <v>257</v>
      </c>
      <c r="C285" s="131"/>
      <c r="D285" s="10">
        <v>6000</v>
      </c>
      <c r="E285" s="10">
        <v>6000</v>
      </c>
      <c r="F285" s="11"/>
      <c r="G285" s="10"/>
      <c r="H285" s="11">
        <f t="shared" si="6"/>
        <v>6000</v>
      </c>
    </row>
    <row r="286" spans="1:8" ht="23.25">
      <c r="A286" s="13"/>
      <c r="B286" s="128" t="s">
        <v>258</v>
      </c>
      <c r="C286" s="129"/>
      <c r="D286" s="10">
        <v>186200</v>
      </c>
      <c r="E286" s="10">
        <v>186200</v>
      </c>
      <c r="F286" s="11"/>
      <c r="G286" s="10"/>
      <c r="H286" s="11">
        <f t="shared" si="6"/>
        <v>186200</v>
      </c>
    </row>
    <row r="287" spans="1:8" ht="23.25">
      <c r="A287" s="13"/>
      <c r="B287" s="128" t="s">
        <v>259</v>
      </c>
      <c r="C287" s="129"/>
      <c r="D287" s="10">
        <v>7800</v>
      </c>
      <c r="E287" s="10">
        <v>7800</v>
      </c>
      <c r="F287" s="11"/>
      <c r="G287" s="10"/>
      <c r="H287" s="11">
        <f t="shared" si="6"/>
        <v>7800</v>
      </c>
    </row>
    <row r="288" spans="1:8" ht="47.25" customHeight="1">
      <c r="A288" s="13"/>
      <c r="B288" s="128" t="s">
        <v>260</v>
      </c>
      <c r="C288" s="129"/>
      <c r="D288" s="10">
        <v>24000</v>
      </c>
      <c r="E288" s="10">
        <v>24000</v>
      </c>
      <c r="F288" s="11"/>
      <c r="G288" s="10"/>
      <c r="H288" s="11">
        <f t="shared" si="6"/>
        <v>24000</v>
      </c>
    </row>
    <row r="289" spans="1:8" ht="47.25" customHeight="1">
      <c r="A289" s="13"/>
      <c r="B289" s="128" t="s">
        <v>262</v>
      </c>
      <c r="C289" s="129"/>
      <c r="D289" s="10">
        <v>32900</v>
      </c>
      <c r="E289" s="10">
        <v>32900</v>
      </c>
      <c r="F289" s="11"/>
      <c r="G289" s="10"/>
      <c r="H289" s="11">
        <f t="shared" si="6"/>
        <v>32900</v>
      </c>
    </row>
    <row r="290" spans="1:8" ht="23.25">
      <c r="A290" s="13"/>
      <c r="B290" s="128" t="s">
        <v>263</v>
      </c>
      <c r="C290" s="129"/>
      <c r="D290" s="10">
        <v>13000</v>
      </c>
      <c r="E290" s="10">
        <v>13000</v>
      </c>
      <c r="F290" s="11"/>
      <c r="G290" s="10"/>
      <c r="H290" s="11">
        <f t="shared" si="6"/>
        <v>13000</v>
      </c>
    </row>
    <row r="291" spans="1:8" ht="23.25">
      <c r="A291" s="13"/>
      <c r="B291" s="128" t="s">
        <v>261</v>
      </c>
      <c r="C291" s="129"/>
      <c r="D291" s="10">
        <v>13000</v>
      </c>
      <c r="E291" s="10">
        <v>13000</v>
      </c>
      <c r="F291" s="11"/>
      <c r="G291" s="10"/>
      <c r="H291" s="11">
        <f t="shared" si="6"/>
        <v>13000</v>
      </c>
    </row>
    <row r="292" spans="1:8" ht="23.25">
      <c r="A292" s="13"/>
      <c r="B292" s="128" t="s">
        <v>264</v>
      </c>
      <c r="C292" s="129"/>
      <c r="D292" s="10">
        <v>13000</v>
      </c>
      <c r="E292" s="10">
        <v>13000</v>
      </c>
      <c r="F292" s="11"/>
      <c r="G292" s="10"/>
      <c r="H292" s="11">
        <f t="shared" si="6"/>
        <v>13000</v>
      </c>
    </row>
    <row r="293" spans="1:8" ht="23.25">
      <c r="A293" s="13"/>
      <c r="B293" s="128" t="s">
        <v>265</v>
      </c>
      <c r="C293" s="129"/>
      <c r="D293" s="10">
        <v>13000</v>
      </c>
      <c r="E293" s="10">
        <v>13000</v>
      </c>
      <c r="F293" s="11"/>
      <c r="G293" s="10"/>
      <c r="H293" s="11">
        <f t="shared" si="6"/>
        <v>13000</v>
      </c>
    </row>
    <row r="294" spans="1:8" ht="23.25">
      <c r="A294" s="13"/>
      <c r="B294" s="128" t="s">
        <v>267</v>
      </c>
      <c r="C294" s="129"/>
      <c r="D294" s="10">
        <v>17500</v>
      </c>
      <c r="E294" s="10">
        <v>17500</v>
      </c>
      <c r="F294" s="11"/>
      <c r="G294" s="10"/>
      <c r="H294" s="11">
        <f t="shared" si="6"/>
        <v>17500</v>
      </c>
    </row>
    <row r="295" spans="1:8" ht="23.25">
      <c r="A295" s="13"/>
      <c r="B295" s="128" t="s">
        <v>266</v>
      </c>
      <c r="C295" s="129"/>
      <c r="D295" s="10">
        <v>10000</v>
      </c>
      <c r="E295" s="10">
        <v>10000</v>
      </c>
      <c r="F295" s="11"/>
      <c r="G295" s="10"/>
      <c r="H295" s="11">
        <f t="shared" si="6"/>
        <v>10000</v>
      </c>
    </row>
    <row r="296" spans="1:8" ht="48.75" customHeight="1">
      <c r="A296" s="13"/>
      <c r="B296" s="128" t="s">
        <v>268</v>
      </c>
      <c r="C296" s="129"/>
      <c r="D296" s="10">
        <v>176000</v>
      </c>
      <c r="E296" s="10">
        <v>176000</v>
      </c>
      <c r="F296" s="11"/>
      <c r="G296" s="10"/>
      <c r="H296" s="11">
        <f t="shared" si="6"/>
        <v>176000</v>
      </c>
    </row>
    <row r="297" spans="1:8" ht="46.5" customHeight="1">
      <c r="A297" s="13"/>
      <c r="B297" s="128" t="s">
        <v>269</v>
      </c>
      <c r="C297" s="129"/>
      <c r="D297" s="10">
        <v>57000</v>
      </c>
      <c r="E297" s="10">
        <v>57000</v>
      </c>
      <c r="F297" s="11"/>
      <c r="G297" s="10"/>
      <c r="H297" s="11">
        <f t="shared" si="6"/>
        <v>57000</v>
      </c>
    </row>
    <row r="298" spans="1:8" ht="47.25" customHeight="1">
      <c r="A298" s="13"/>
      <c r="B298" s="128" t="s">
        <v>270</v>
      </c>
      <c r="C298" s="129"/>
      <c r="D298" s="10">
        <v>60000</v>
      </c>
      <c r="E298" s="10">
        <v>60000</v>
      </c>
      <c r="F298" s="11"/>
      <c r="G298" s="10"/>
      <c r="H298" s="11">
        <f t="shared" si="6"/>
        <v>60000</v>
      </c>
    </row>
    <row r="299" spans="1:8" ht="23.25">
      <c r="A299" s="13"/>
      <c r="B299" s="128" t="s">
        <v>271</v>
      </c>
      <c r="C299" s="129"/>
      <c r="D299" s="10">
        <v>17500</v>
      </c>
      <c r="E299" s="10">
        <v>17500</v>
      </c>
      <c r="F299" s="11"/>
      <c r="G299" s="10"/>
      <c r="H299" s="11">
        <f t="shared" si="6"/>
        <v>17500</v>
      </c>
    </row>
    <row r="300" spans="1:8" ht="48.75" customHeight="1">
      <c r="A300" s="13"/>
      <c r="B300" s="128" t="s">
        <v>272</v>
      </c>
      <c r="C300" s="129"/>
      <c r="D300" s="10">
        <v>100000</v>
      </c>
      <c r="E300" s="10">
        <v>100000</v>
      </c>
      <c r="F300" s="11"/>
      <c r="G300" s="10"/>
      <c r="H300" s="11">
        <f t="shared" si="6"/>
        <v>100000</v>
      </c>
    </row>
    <row r="301" spans="1:8" ht="48.75" customHeight="1">
      <c r="A301" s="13"/>
      <c r="B301" s="128" t="s">
        <v>273</v>
      </c>
      <c r="C301" s="129"/>
      <c r="D301" s="10">
        <v>43600</v>
      </c>
      <c r="E301" s="10">
        <v>43600</v>
      </c>
      <c r="F301" s="11"/>
      <c r="G301" s="10"/>
      <c r="H301" s="11">
        <f t="shared" si="6"/>
        <v>43600</v>
      </c>
    </row>
    <row r="302" spans="1:8" ht="46.5" customHeight="1">
      <c r="A302" s="13"/>
      <c r="B302" s="128" t="s">
        <v>274</v>
      </c>
      <c r="C302" s="129"/>
      <c r="D302" s="10">
        <v>32900</v>
      </c>
      <c r="E302" s="10">
        <v>32900</v>
      </c>
      <c r="F302" s="11"/>
      <c r="G302" s="10"/>
      <c r="H302" s="11">
        <f t="shared" si="6"/>
        <v>32900</v>
      </c>
    </row>
    <row r="303" spans="1:8" ht="23.25">
      <c r="A303" s="13"/>
      <c r="B303" s="128" t="s">
        <v>275</v>
      </c>
      <c r="C303" s="129"/>
      <c r="D303" s="10">
        <v>13000</v>
      </c>
      <c r="E303" s="10">
        <v>13000</v>
      </c>
      <c r="F303" s="11"/>
      <c r="G303" s="10"/>
      <c r="H303" s="11">
        <f t="shared" si="6"/>
        <v>13000</v>
      </c>
    </row>
    <row r="304" spans="1:8" ht="23.25">
      <c r="A304" s="13">
        <v>9</v>
      </c>
      <c r="B304" s="49" t="s">
        <v>282</v>
      </c>
      <c r="C304" s="53"/>
      <c r="D304" s="10"/>
      <c r="E304" s="10"/>
      <c r="F304" s="11"/>
      <c r="G304" s="10"/>
      <c r="H304" s="11"/>
    </row>
    <row r="305" spans="1:8" ht="23.25">
      <c r="A305" s="13"/>
      <c r="B305" s="49" t="s">
        <v>277</v>
      </c>
      <c r="C305" s="53"/>
      <c r="D305" s="10"/>
      <c r="E305" s="10"/>
      <c r="F305" s="11"/>
      <c r="G305" s="10"/>
      <c r="H305" s="11"/>
    </row>
    <row r="306" spans="1:8" ht="23.25">
      <c r="A306" s="13"/>
      <c r="B306" s="49" t="s">
        <v>283</v>
      </c>
      <c r="C306" s="53"/>
      <c r="D306" s="10">
        <v>822900</v>
      </c>
      <c r="E306" s="10">
        <v>822900</v>
      </c>
      <c r="F306" s="11"/>
      <c r="G306" s="10"/>
      <c r="H306" s="11">
        <f>D306-G306</f>
        <v>822900</v>
      </c>
    </row>
    <row r="307" spans="1:8" ht="23.25">
      <c r="A307" s="13"/>
      <c r="B307" s="49" t="s">
        <v>284</v>
      </c>
      <c r="C307" s="53"/>
      <c r="D307" s="10">
        <v>568800</v>
      </c>
      <c r="E307" s="10">
        <v>568800</v>
      </c>
      <c r="F307" s="11"/>
      <c r="G307" s="10"/>
      <c r="H307" s="11">
        <f aca="true" t="shared" si="7" ref="H307:H355">D307-G307</f>
        <v>568800</v>
      </c>
    </row>
    <row r="308" spans="1:8" ht="23.25">
      <c r="A308" s="13"/>
      <c r="B308" s="49" t="s">
        <v>285</v>
      </c>
      <c r="C308" s="53"/>
      <c r="D308" s="10">
        <v>860200</v>
      </c>
      <c r="E308" s="10">
        <v>860200</v>
      </c>
      <c r="F308" s="11"/>
      <c r="G308" s="10"/>
      <c r="H308" s="11">
        <f t="shared" si="7"/>
        <v>860200</v>
      </c>
    </row>
    <row r="309" spans="1:8" ht="23.25">
      <c r="A309" s="13"/>
      <c r="B309" s="49" t="s">
        <v>286</v>
      </c>
      <c r="C309" s="53"/>
      <c r="D309" s="10">
        <v>1295000</v>
      </c>
      <c r="E309" s="10">
        <v>1295000</v>
      </c>
      <c r="F309" s="11"/>
      <c r="G309" s="10"/>
      <c r="H309" s="11">
        <f t="shared" si="7"/>
        <v>1295000</v>
      </c>
    </row>
    <row r="310" spans="1:8" ht="23.25">
      <c r="A310" s="13"/>
      <c r="B310" s="49" t="s">
        <v>281</v>
      </c>
      <c r="C310" s="53"/>
      <c r="D310" s="10"/>
      <c r="E310" s="10"/>
      <c r="F310" s="11"/>
      <c r="G310" s="10"/>
      <c r="H310" s="11"/>
    </row>
    <row r="311" spans="1:8" ht="23.25">
      <c r="A311" s="13"/>
      <c r="B311" s="128" t="s">
        <v>287</v>
      </c>
      <c r="C311" s="129"/>
      <c r="D311" s="10">
        <v>1108000</v>
      </c>
      <c r="E311" s="10">
        <v>1108000</v>
      </c>
      <c r="F311" s="11"/>
      <c r="G311" s="10"/>
      <c r="H311" s="11">
        <f t="shared" si="7"/>
        <v>1108000</v>
      </c>
    </row>
    <row r="312" spans="1:8" ht="23.25">
      <c r="A312" s="13"/>
      <c r="B312" s="128" t="s">
        <v>288</v>
      </c>
      <c r="C312" s="129"/>
      <c r="D312" s="10">
        <v>568800</v>
      </c>
      <c r="E312" s="10">
        <v>568800</v>
      </c>
      <c r="F312" s="11"/>
      <c r="G312" s="10"/>
      <c r="H312" s="11">
        <f t="shared" si="7"/>
        <v>568800</v>
      </c>
    </row>
    <row r="313" spans="1:8" ht="23.25">
      <c r="A313" s="13"/>
      <c r="B313" s="128" t="s">
        <v>289</v>
      </c>
      <c r="C313" s="129"/>
      <c r="D313" s="10">
        <v>163100</v>
      </c>
      <c r="E313" s="10">
        <v>163100</v>
      </c>
      <c r="F313" s="11"/>
      <c r="G313" s="10"/>
      <c r="H313" s="11">
        <f t="shared" si="7"/>
        <v>163100</v>
      </c>
    </row>
    <row r="314" spans="1:8" ht="23.25">
      <c r="A314" s="13">
        <v>10</v>
      </c>
      <c r="B314" s="49" t="s">
        <v>220</v>
      </c>
      <c r="C314" s="53"/>
      <c r="D314" s="10"/>
      <c r="E314" s="10"/>
      <c r="F314" s="11"/>
      <c r="G314" s="10"/>
      <c r="H314" s="11"/>
    </row>
    <row r="315" spans="1:8" ht="23.25">
      <c r="A315" s="13"/>
      <c r="B315" s="49" t="s">
        <v>295</v>
      </c>
      <c r="C315" s="53"/>
      <c r="D315" s="10">
        <v>275100</v>
      </c>
      <c r="E315" s="10">
        <v>275100</v>
      </c>
      <c r="F315" s="11"/>
      <c r="G315" s="10"/>
      <c r="H315" s="11">
        <f t="shared" si="7"/>
        <v>275100</v>
      </c>
    </row>
    <row r="316" spans="1:8" ht="23.25">
      <c r="A316" s="13"/>
      <c r="B316" s="128" t="s">
        <v>296</v>
      </c>
      <c r="C316" s="129"/>
      <c r="D316" s="10">
        <v>371600</v>
      </c>
      <c r="E316" s="10">
        <v>371600</v>
      </c>
      <c r="F316" s="11"/>
      <c r="G316" s="10"/>
      <c r="H316" s="11">
        <f t="shared" si="7"/>
        <v>371600</v>
      </c>
    </row>
    <row r="317" spans="1:8" ht="23.25">
      <c r="A317" s="13"/>
      <c r="B317" s="128" t="s">
        <v>293</v>
      </c>
      <c r="C317" s="129"/>
      <c r="D317" s="10">
        <v>267300</v>
      </c>
      <c r="E317" s="10">
        <v>267300</v>
      </c>
      <c r="F317" s="11"/>
      <c r="G317" s="10"/>
      <c r="H317" s="11">
        <f t="shared" si="7"/>
        <v>267300</v>
      </c>
    </row>
    <row r="318" spans="1:8" ht="23.25">
      <c r="A318" s="13"/>
      <c r="B318" s="128" t="s">
        <v>294</v>
      </c>
      <c r="C318" s="129"/>
      <c r="D318" s="10">
        <v>267300</v>
      </c>
      <c r="E318" s="10">
        <v>267300</v>
      </c>
      <c r="F318" s="11"/>
      <c r="G318" s="10"/>
      <c r="H318" s="11">
        <f t="shared" si="7"/>
        <v>267300</v>
      </c>
    </row>
    <row r="319" spans="1:8" ht="23.25">
      <c r="A319" s="13"/>
      <c r="B319" s="128" t="s">
        <v>297</v>
      </c>
      <c r="C319" s="129"/>
      <c r="D319" s="10">
        <v>275100</v>
      </c>
      <c r="E319" s="10">
        <v>275100</v>
      </c>
      <c r="F319" s="11"/>
      <c r="G319" s="10"/>
      <c r="H319" s="11">
        <f t="shared" si="7"/>
        <v>275100</v>
      </c>
    </row>
    <row r="320" spans="1:8" ht="42" customHeight="1">
      <c r="A320" s="13">
        <v>11</v>
      </c>
      <c r="B320" s="128" t="s">
        <v>298</v>
      </c>
      <c r="C320" s="129"/>
      <c r="D320" s="10">
        <v>5010000</v>
      </c>
      <c r="E320" s="10">
        <v>5010000</v>
      </c>
      <c r="F320" s="11"/>
      <c r="G320" s="10"/>
      <c r="H320" s="11">
        <f t="shared" si="7"/>
        <v>5010000</v>
      </c>
    </row>
    <row r="321" spans="1:8" ht="23.25">
      <c r="A321" s="13">
        <v>12</v>
      </c>
      <c r="B321" s="128" t="s">
        <v>299</v>
      </c>
      <c r="C321" s="129"/>
      <c r="D321" s="10">
        <v>2410000</v>
      </c>
      <c r="E321" s="10">
        <v>2410000</v>
      </c>
      <c r="F321" s="11"/>
      <c r="G321" s="10"/>
      <c r="H321" s="11">
        <f t="shared" si="7"/>
        <v>2410000</v>
      </c>
    </row>
    <row r="322" spans="1:8" ht="23.25">
      <c r="A322" s="13">
        <v>13</v>
      </c>
      <c r="B322" s="128" t="s">
        <v>300</v>
      </c>
      <c r="C322" s="129"/>
      <c r="D322" s="10">
        <v>1309000</v>
      </c>
      <c r="E322" s="10">
        <v>1309000</v>
      </c>
      <c r="F322" s="11"/>
      <c r="G322" s="10"/>
      <c r="H322" s="11">
        <f t="shared" si="7"/>
        <v>1309000</v>
      </c>
    </row>
    <row r="323" spans="1:8" ht="23.25">
      <c r="A323" s="13">
        <v>14</v>
      </c>
      <c r="B323" s="49" t="s">
        <v>301</v>
      </c>
      <c r="C323" s="53"/>
      <c r="D323" s="10"/>
      <c r="E323" s="10"/>
      <c r="F323" s="11"/>
      <c r="G323" s="10"/>
      <c r="H323" s="11"/>
    </row>
    <row r="324" spans="1:8" ht="23.25">
      <c r="A324" s="13"/>
      <c r="B324" s="49" t="s">
        <v>302</v>
      </c>
      <c r="C324" s="53"/>
      <c r="D324" s="10">
        <v>268100</v>
      </c>
      <c r="E324" s="10">
        <v>268100</v>
      </c>
      <c r="F324" s="11"/>
      <c r="G324" s="10"/>
      <c r="H324" s="11">
        <f t="shared" si="7"/>
        <v>268100</v>
      </c>
    </row>
    <row r="325" spans="1:8" ht="23.25">
      <c r="A325" s="13"/>
      <c r="B325" s="49" t="s">
        <v>303</v>
      </c>
      <c r="C325" s="53"/>
      <c r="D325" s="10">
        <v>660000</v>
      </c>
      <c r="E325" s="10">
        <v>660000</v>
      </c>
      <c r="F325" s="11"/>
      <c r="G325" s="10"/>
      <c r="H325" s="11">
        <f t="shared" si="7"/>
        <v>660000</v>
      </c>
    </row>
    <row r="326" spans="1:8" ht="23.25">
      <c r="A326" s="13"/>
      <c r="B326" s="49" t="s">
        <v>304</v>
      </c>
      <c r="C326" s="53"/>
      <c r="D326" s="10">
        <v>150000</v>
      </c>
      <c r="E326" s="10">
        <v>150000</v>
      </c>
      <c r="F326" s="11"/>
      <c r="G326" s="10"/>
      <c r="H326" s="11">
        <f t="shared" si="7"/>
        <v>150000</v>
      </c>
    </row>
    <row r="327" spans="1:8" ht="23.25">
      <c r="A327" s="13"/>
      <c r="B327" s="49" t="s">
        <v>305</v>
      </c>
      <c r="C327" s="53"/>
      <c r="D327" s="10">
        <v>334600</v>
      </c>
      <c r="E327" s="10">
        <v>334600</v>
      </c>
      <c r="F327" s="11"/>
      <c r="G327" s="10"/>
      <c r="H327" s="11">
        <f t="shared" si="7"/>
        <v>334600</v>
      </c>
    </row>
    <row r="328" spans="1:8" ht="23.25">
      <c r="A328" s="13"/>
      <c r="B328" s="49" t="s">
        <v>306</v>
      </c>
      <c r="C328" s="53"/>
      <c r="D328" s="10">
        <v>103700</v>
      </c>
      <c r="E328" s="10">
        <v>103700</v>
      </c>
      <c r="F328" s="11"/>
      <c r="G328" s="10"/>
      <c r="H328" s="11">
        <f t="shared" si="7"/>
        <v>103700</v>
      </c>
    </row>
    <row r="329" spans="1:8" ht="23.25">
      <c r="A329" s="13"/>
      <c r="B329" s="49" t="s">
        <v>307</v>
      </c>
      <c r="C329" s="53"/>
      <c r="D329" s="10">
        <v>87400</v>
      </c>
      <c r="E329" s="10">
        <v>87400</v>
      </c>
      <c r="F329" s="11"/>
      <c r="G329" s="10"/>
      <c r="H329" s="11">
        <f t="shared" si="7"/>
        <v>87400</v>
      </c>
    </row>
    <row r="330" spans="1:8" ht="23.25">
      <c r="A330" s="13"/>
      <c r="B330" s="49" t="s">
        <v>308</v>
      </c>
      <c r="C330" s="53"/>
      <c r="D330" s="10">
        <v>150000</v>
      </c>
      <c r="E330" s="10">
        <v>150000</v>
      </c>
      <c r="F330" s="11"/>
      <c r="G330" s="10"/>
      <c r="H330" s="11">
        <f t="shared" si="7"/>
        <v>150000</v>
      </c>
    </row>
    <row r="331" spans="1:8" ht="23.25">
      <c r="A331" s="13"/>
      <c r="B331" s="49" t="s">
        <v>309</v>
      </c>
      <c r="C331" s="53"/>
      <c r="D331" s="10">
        <v>1162800</v>
      </c>
      <c r="E331" s="10">
        <v>1162800</v>
      </c>
      <c r="F331" s="11"/>
      <c r="G331" s="10"/>
      <c r="H331" s="11">
        <f t="shared" si="7"/>
        <v>1162800</v>
      </c>
    </row>
    <row r="332" spans="1:8" ht="23.25">
      <c r="A332" s="13"/>
      <c r="B332" s="49" t="s">
        <v>310</v>
      </c>
      <c r="C332" s="53"/>
      <c r="D332" s="10">
        <v>211500</v>
      </c>
      <c r="E332" s="10">
        <v>211500</v>
      </c>
      <c r="F332" s="11"/>
      <c r="G332" s="10"/>
      <c r="H332" s="11">
        <f t="shared" si="7"/>
        <v>211500</v>
      </c>
    </row>
    <row r="333" spans="1:8" ht="23.25">
      <c r="A333" s="13"/>
      <c r="B333" s="49" t="s">
        <v>311</v>
      </c>
      <c r="C333" s="53"/>
      <c r="D333" s="10">
        <v>555200</v>
      </c>
      <c r="E333" s="10">
        <v>555200</v>
      </c>
      <c r="F333" s="11"/>
      <c r="G333" s="10"/>
      <c r="H333" s="11">
        <f t="shared" si="7"/>
        <v>555200</v>
      </c>
    </row>
    <row r="334" spans="1:8" ht="23.25">
      <c r="A334" s="13"/>
      <c r="B334" s="49" t="s">
        <v>312</v>
      </c>
      <c r="C334" s="53"/>
      <c r="D334" s="10">
        <v>386800</v>
      </c>
      <c r="E334" s="10">
        <v>386800</v>
      </c>
      <c r="F334" s="11"/>
      <c r="G334" s="10"/>
      <c r="H334" s="11">
        <f t="shared" si="7"/>
        <v>386800</v>
      </c>
    </row>
    <row r="335" spans="1:8" ht="23.25">
      <c r="A335" s="13"/>
      <c r="B335" s="49" t="s">
        <v>313</v>
      </c>
      <c r="C335" s="53"/>
      <c r="D335" s="10">
        <v>947000</v>
      </c>
      <c r="E335" s="10">
        <v>947000</v>
      </c>
      <c r="F335" s="11"/>
      <c r="G335" s="10"/>
      <c r="H335" s="11">
        <f t="shared" si="7"/>
        <v>947000</v>
      </c>
    </row>
    <row r="336" spans="1:8" ht="23.25">
      <c r="A336" s="13"/>
      <c r="B336" s="49" t="s">
        <v>314</v>
      </c>
      <c r="C336" s="53"/>
      <c r="D336" s="10">
        <v>647000</v>
      </c>
      <c r="E336" s="10">
        <v>647000</v>
      </c>
      <c r="F336" s="11"/>
      <c r="G336" s="10"/>
      <c r="H336" s="11">
        <f t="shared" si="7"/>
        <v>647000</v>
      </c>
    </row>
    <row r="337" spans="1:8" ht="23.25">
      <c r="A337" s="13"/>
      <c r="B337" s="49" t="s">
        <v>315</v>
      </c>
      <c r="C337" s="53"/>
      <c r="D337" s="10">
        <v>240500</v>
      </c>
      <c r="E337" s="10">
        <v>240500</v>
      </c>
      <c r="F337" s="11"/>
      <c r="G337" s="10"/>
      <c r="H337" s="11">
        <f t="shared" si="7"/>
        <v>240500</v>
      </c>
    </row>
    <row r="338" spans="1:8" ht="23.25">
      <c r="A338" s="13"/>
      <c r="B338" s="49" t="s">
        <v>316</v>
      </c>
      <c r="C338" s="53"/>
      <c r="D338" s="10">
        <v>496000</v>
      </c>
      <c r="E338" s="10">
        <v>496000</v>
      </c>
      <c r="F338" s="11"/>
      <c r="G338" s="10"/>
      <c r="H338" s="11">
        <f t="shared" si="7"/>
        <v>496000</v>
      </c>
    </row>
    <row r="339" spans="1:8" ht="23.25">
      <c r="A339" s="13"/>
      <c r="B339" s="49" t="s">
        <v>317</v>
      </c>
      <c r="C339" s="53"/>
      <c r="D339" s="10">
        <v>199200</v>
      </c>
      <c r="E339" s="10">
        <v>199200</v>
      </c>
      <c r="F339" s="11"/>
      <c r="G339" s="10"/>
      <c r="H339" s="11">
        <f t="shared" si="7"/>
        <v>199200</v>
      </c>
    </row>
    <row r="340" spans="1:8" ht="23.25">
      <c r="A340" s="13"/>
      <c r="B340" s="49" t="s">
        <v>318</v>
      </c>
      <c r="C340" s="53"/>
      <c r="D340" s="10">
        <v>613100</v>
      </c>
      <c r="E340" s="10">
        <v>613100</v>
      </c>
      <c r="F340" s="11"/>
      <c r="G340" s="10"/>
      <c r="H340" s="11">
        <f t="shared" si="7"/>
        <v>613100</v>
      </c>
    </row>
    <row r="341" spans="1:8" ht="23.25">
      <c r="A341" s="13"/>
      <c r="B341" s="49" t="s">
        <v>319</v>
      </c>
      <c r="C341" s="53"/>
      <c r="D341" s="10">
        <v>124000</v>
      </c>
      <c r="E341" s="10">
        <v>124000</v>
      </c>
      <c r="F341" s="11"/>
      <c r="G341" s="10"/>
      <c r="H341" s="11">
        <f t="shared" si="7"/>
        <v>124000</v>
      </c>
    </row>
    <row r="342" spans="1:8" ht="23.25">
      <c r="A342" s="13"/>
      <c r="B342" s="49" t="s">
        <v>320</v>
      </c>
      <c r="C342" s="53"/>
      <c r="D342" s="10">
        <v>86300</v>
      </c>
      <c r="E342" s="10">
        <v>86300</v>
      </c>
      <c r="F342" s="11"/>
      <c r="G342" s="10"/>
      <c r="H342" s="11">
        <f t="shared" si="7"/>
        <v>86300</v>
      </c>
    </row>
    <row r="343" spans="1:8" ht="23.25">
      <c r="A343" s="13"/>
      <c r="B343" s="49" t="s">
        <v>321</v>
      </c>
      <c r="C343" s="53"/>
      <c r="D343" s="10">
        <v>215900</v>
      </c>
      <c r="E343" s="10">
        <v>215900</v>
      </c>
      <c r="F343" s="11"/>
      <c r="G343" s="10"/>
      <c r="H343" s="11">
        <f t="shared" si="7"/>
        <v>215900</v>
      </c>
    </row>
    <row r="344" spans="1:8" ht="23.25">
      <c r="A344" s="13"/>
      <c r="B344" s="49" t="s">
        <v>322</v>
      </c>
      <c r="C344" s="53"/>
      <c r="D344" s="10">
        <v>98900</v>
      </c>
      <c r="E344" s="10">
        <v>98900</v>
      </c>
      <c r="F344" s="11"/>
      <c r="G344" s="10"/>
      <c r="H344" s="11">
        <f t="shared" si="7"/>
        <v>98900</v>
      </c>
    </row>
    <row r="345" spans="1:8" ht="23.25">
      <c r="A345" s="13"/>
      <c r="B345" s="49" t="s">
        <v>323</v>
      </c>
      <c r="C345" s="53"/>
      <c r="D345" s="10">
        <v>500000</v>
      </c>
      <c r="E345" s="10">
        <v>500000</v>
      </c>
      <c r="F345" s="11"/>
      <c r="G345" s="10"/>
      <c r="H345" s="11">
        <f t="shared" si="7"/>
        <v>500000</v>
      </c>
    </row>
    <row r="346" spans="1:8" ht="23.25">
      <c r="A346" s="13">
        <v>15</v>
      </c>
      <c r="B346" s="49" t="s">
        <v>324</v>
      </c>
      <c r="C346" s="53"/>
      <c r="D346" s="10"/>
      <c r="E346" s="10"/>
      <c r="F346" s="11"/>
      <c r="G346" s="10"/>
      <c r="H346" s="11"/>
    </row>
    <row r="347" spans="1:8" ht="23.25">
      <c r="A347" s="13"/>
      <c r="B347" s="49" t="s">
        <v>325</v>
      </c>
      <c r="C347" s="53"/>
      <c r="D347" s="10">
        <v>200000</v>
      </c>
      <c r="E347" s="10">
        <v>200000</v>
      </c>
      <c r="F347" s="11"/>
      <c r="G347" s="10"/>
      <c r="H347" s="11">
        <f t="shared" si="7"/>
        <v>200000</v>
      </c>
    </row>
    <row r="348" spans="1:8" ht="23.25">
      <c r="A348" s="13"/>
      <c r="B348" s="49" t="s">
        <v>326</v>
      </c>
      <c r="C348" s="53"/>
      <c r="D348" s="10">
        <v>200000</v>
      </c>
      <c r="E348" s="10">
        <v>200000</v>
      </c>
      <c r="F348" s="11"/>
      <c r="G348" s="10"/>
      <c r="H348" s="11">
        <f t="shared" si="7"/>
        <v>200000</v>
      </c>
    </row>
    <row r="349" spans="1:8" ht="23.25">
      <c r="A349" s="13"/>
      <c r="B349" s="49" t="s">
        <v>327</v>
      </c>
      <c r="C349" s="53"/>
      <c r="D349" s="10">
        <v>200000</v>
      </c>
      <c r="E349" s="10">
        <v>200000</v>
      </c>
      <c r="F349" s="11"/>
      <c r="G349" s="10"/>
      <c r="H349" s="11">
        <f t="shared" si="7"/>
        <v>200000</v>
      </c>
    </row>
    <row r="350" spans="1:8" ht="23.25">
      <c r="A350" s="13"/>
      <c r="B350" s="49" t="s">
        <v>328</v>
      </c>
      <c r="C350" s="53"/>
      <c r="D350" s="10">
        <v>162000</v>
      </c>
      <c r="E350" s="10">
        <v>162000</v>
      </c>
      <c r="F350" s="11"/>
      <c r="G350" s="10"/>
      <c r="H350" s="11">
        <f t="shared" si="7"/>
        <v>162000</v>
      </c>
    </row>
    <row r="351" spans="1:8" ht="23.25">
      <c r="A351" s="13"/>
      <c r="B351" s="49" t="s">
        <v>329</v>
      </c>
      <c r="C351" s="53"/>
      <c r="D351" s="10">
        <v>200000</v>
      </c>
      <c r="E351" s="10">
        <v>200000</v>
      </c>
      <c r="F351" s="11"/>
      <c r="G351" s="10"/>
      <c r="H351" s="11">
        <f t="shared" si="7"/>
        <v>200000</v>
      </c>
    </row>
    <row r="352" spans="1:8" ht="23.25">
      <c r="A352" s="13"/>
      <c r="B352" s="49" t="s">
        <v>330</v>
      </c>
      <c r="C352" s="53"/>
      <c r="D352" s="10">
        <v>200000</v>
      </c>
      <c r="E352" s="10">
        <v>200000</v>
      </c>
      <c r="F352" s="11"/>
      <c r="G352" s="10"/>
      <c r="H352" s="11">
        <f t="shared" si="7"/>
        <v>200000</v>
      </c>
    </row>
    <row r="353" spans="1:8" ht="23.25">
      <c r="A353" s="13"/>
      <c r="B353" s="49" t="s">
        <v>331</v>
      </c>
      <c r="C353" s="53"/>
      <c r="D353" s="10">
        <v>200000</v>
      </c>
      <c r="E353" s="10">
        <v>200000</v>
      </c>
      <c r="F353" s="11"/>
      <c r="G353" s="10"/>
      <c r="H353" s="11">
        <f t="shared" si="7"/>
        <v>200000</v>
      </c>
    </row>
    <row r="354" spans="1:8" ht="23.25">
      <c r="A354" s="13"/>
      <c r="B354" s="49" t="s">
        <v>332</v>
      </c>
      <c r="C354" s="53"/>
      <c r="D354" s="10">
        <v>200000</v>
      </c>
      <c r="E354" s="10">
        <v>200000</v>
      </c>
      <c r="F354" s="11"/>
      <c r="G354" s="10"/>
      <c r="H354" s="11">
        <f t="shared" si="7"/>
        <v>200000</v>
      </c>
    </row>
    <row r="355" spans="1:8" ht="23.25">
      <c r="A355" s="13"/>
      <c r="B355" s="49" t="s">
        <v>333</v>
      </c>
      <c r="C355" s="53"/>
      <c r="D355" s="10">
        <v>199900</v>
      </c>
      <c r="E355" s="10">
        <v>199900</v>
      </c>
      <c r="F355" s="11"/>
      <c r="G355" s="10"/>
      <c r="H355" s="11">
        <f t="shared" si="7"/>
        <v>199900</v>
      </c>
    </row>
    <row r="356" spans="1:10" ht="23.25">
      <c r="A356" s="142" t="s">
        <v>161</v>
      </c>
      <c r="B356" s="139"/>
      <c r="C356" s="54"/>
      <c r="D356" s="46">
        <f>SUM(D229:D355)</f>
        <v>33311800</v>
      </c>
      <c r="E356" s="46">
        <f>SUM(E229:E355)</f>
        <v>33311800</v>
      </c>
      <c r="F356" s="46">
        <f>SUM(F229:F355)</f>
        <v>0</v>
      </c>
      <c r="G356" s="46">
        <f>SUM(G229:G355)</f>
        <v>0</v>
      </c>
      <c r="H356" s="46">
        <f>SUM(H229:H355)</f>
        <v>33311800</v>
      </c>
      <c r="I356" s="23"/>
      <c r="J356" s="23"/>
    </row>
    <row r="357" spans="1:8" ht="23.25">
      <c r="A357" s="134" t="s">
        <v>174</v>
      </c>
      <c r="B357" s="135"/>
      <c r="C357" s="135"/>
      <c r="D357" s="135"/>
      <c r="E357" s="135"/>
      <c r="F357" s="135"/>
      <c r="G357" s="135"/>
      <c r="H357" s="136"/>
    </row>
    <row r="358" spans="1:8" ht="23.25">
      <c r="A358" s="13">
        <v>1</v>
      </c>
      <c r="B358" s="137" t="s">
        <v>276</v>
      </c>
      <c r="C358" s="138"/>
      <c r="D358" s="10"/>
      <c r="E358" s="11"/>
      <c r="F358" s="11"/>
      <c r="G358" s="10"/>
      <c r="H358" s="11"/>
    </row>
    <row r="359" spans="1:8" ht="23.25">
      <c r="A359" s="13"/>
      <c r="B359" s="137" t="s">
        <v>277</v>
      </c>
      <c r="C359" s="138"/>
      <c r="D359" s="10"/>
      <c r="E359" s="11"/>
      <c r="F359" s="11"/>
      <c r="G359" s="10"/>
      <c r="H359" s="11"/>
    </row>
    <row r="360" spans="1:8" ht="23.25">
      <c r="A360" s="13"/>
      <c r="B360" s="137" t="s">
        <v>278</v>
      </c>
      <c r="C360" s="138"/>
      <c r="D360" s="10">
        <v>1000000</v>
      </c>
      <c r="E360" s="10">
        <v>1000000</v>
      </c>
      <c r="F360" s="11"/>
      <c r="G360" s="10"/>
      <c r="H360" s="11">
        <f>D360-G360</f>
        <v>1000000</v>
      </c>
    </row>
    <row r="361" spans="1:8" ht="23.25">
      <c r="A361" s="13"/>
      <c r="B361" s="137" t="s">
        <v>279</v>
      </c>
      <c r="C361" s="138"/>
      <c r="D361" s="10">
        <v>1000000</v>
      </c>
      <c r="E361" s="10">
        <v>1000000</v>
      </c>
      <c r="F361" s="11"/>
      <c r="G361" s="10"/>
      <c r="H361" s="11">
        <f>D361-G361</f>
        <v>1000000</v>
      </c>
    </row>
    <row r="362" spans="1:8" ht="23.25">
      <c r="A362" s="13"/>
      <c r="B362" s="137" t="s">
        <v>280</v>
      </c>
      <c r="C362" s="138"/>
      <c r="D362" s="10">
        <v>1350000</v>
      </c>
      <c r="E362" s="10">
        <v>1350000</v>
      </c>
      <c r="F362" s="11"/>
      <c r="G362" s="10"/>
      <c r="H362" s="11">
        <f>D362-G362</f>
        <v>1350000</v>
      </c>
    </row>
    <row r="363" spans="1:8" ht="21.75" customHeight="1">
      <c r="A363" s="13"/>
      <c r="B363" s="137" t="s">
        <v>281</v>
      </c>
      <c r="C363" s="138"/>
      <c r="D363" s="10"/>
      <c r="E363" s="10"/>
      <c r="F363" s="11"/>
      <c r="G363" s="10"/>
      <c r="H363" s="11"/>
    </row>
    <row r="364" spans="1:8" ht="23.25">
      <c r="A364" s="13"/>
      <c r="B364" s="137" t="s">
        <v>290</v>
      </c>
      <c r="C364" s="138"/>
      <c r="D364" s="10">
        <v>1000000</v>
      </c>
      <c r="E364" s="10">
        <v>1000000</v>
      </c>
      <c r="F364" s="11"/>
      <c r="G364" s="10"/>
      <c r="H364" s="11">
        <f>D364-G364</f>
        <v>1000000</v>
      </c>
    </row>
    <row r="365" spans="1:8" ht="23.25">
      <c r="A365" s="13"/>
      <c r="B365" s="137" t="s">
        <v>291</v>
      </c>
      <c r="C365" s="138"/>
      <c r="D365" s="10">
        <v>1000000</v>
      </c>
      <c r="E365" s="10">
        <v>1000000</v>
      </c>
      <c r="F365" s="11"/>
      <c r="G365" s="10"/>
      <c r="H365" s="11">
        <f>D365-G365</f>
        <v>1000000</v>
      </c>
    </row>
    <row r="366" spans="1:8" ht="23.25">
      <c r="A366" s="55"/>
      <c r="B366" s="137" t="s">
        <v>292</v>
      </c>
      <c r="C366" s="138"/>
      <c r="D366" s="10">
        <v>1350000</v>
      </c>
      <c r="E366" s="10">
        <v>1350000</v>
      </c>
      <c r="F366" s="11"/>
      <c r="G366" s="10"/>
      <c r="H366" s="11">
        <f>D366-G366</f>
        <v>1350000</v>
      </c>
    </row>
    <row r="367" spans="1:8" ht="47.25" customHeight="1">
      <c r="A367" s="55">
        <v>2</v>
      </c>
      <c r="B367" s="137" t="s">
        <v>337</v>
      </c>
      <c r="C367" s="138"/>
      <c r="D367" s="10">
        <v>1339500</v>
      </c>
      <c r="E367" s="10">
        <v>1339500</v>
      </c>
      <c r="F367" s="11"/>
      <c r="G367" s="10"/>
      <c r="H367" s="11">
        <f>E367-G367</f>
        <v>1339500</v>
      </c>
    </row>
    <row r="368" spans="1:8" ht="23.25">
      <c r="A368" s="55"/>
      <c r="B368" s="137"/>
      <c r="C368" s="138"/>
      <c r="D368" s="10"/>
      <c r="E368" s="10"/>
      <c r="F368" s="11"/>
      <c r="G368" s="10"/>
      <c r="H368" s="11">
        <f>E368-G368</f>
        <v>0</v>
      </c>
    </row>
    <row r="369" spans="1:8" ht="23.25">
      <c r="A369" s="55"/>
      <c r="B369" s="137"/>
      <c r="C369" s="138"/>
      <c r="D369" s="10"/>
      <c r="E369" s="10"/>
      <c r="F369" s="11"/>
      <c r="G369" s="10"/>
      <c r="H369" s="11">
        <f>E369-G369</f>
        <v>0</v>
      </c>
    </row>
    <row r="370" spans="1:10" ht="23.25">
      <c r="A370" s="139" t="s">
        <v>162</v>
      </c>
      <c r="B370" s="140"/>
      <c r="C370" s="54"/>
      <c r="D370" s="46">
        <f>SUM(D358:D369)</f>
        <v>8039500</v>
      </c>
      <c r="E370" s="46">
        <f>SUM(E358:E369)</f>
        <v>8039500</v>
      </c>
      <c r="F370" s="46">
        <f>SUM(F358:F369)</f>
        <v>0</v>
      </c>
      <c r="G370" s="46">
        <f>SUM(G358:G369)</f>
        <v>0</v>
      </c>
      <c r="H370" s="46">
        <f>SUM(H358:H369)</f>
        <v>8039500</v>
      </c>
      <c r="I370" s="23"/>
      <c r="J370" s="23"/>
    </row>
    <row r="371" spans="1:8" ht="23.25">
      <c r="A371" s="134" t="s">
        <v>169</v>
      </c>
      <c r="B371" s="135"/>
      <c r="C371" s="135"/>
      <c r="D371" s="135"/>
      <c r="E371" s="135"/>
      <c r="F371" s="135"/>
      <c r="G371" s="135"/>
      <c r="H371" s="136"/>
    </row>
    <row r="372" spans="1:8" ht="23.25">
      <c r="A372" s="13"/>
      <c r="B372" s="14"/>
      <c r="C372" s="56"/>
      <c r="D372" s="57"/>
      <c r="E372" s="58"/>
      <c r="F372" s="11"/>
      <c r="G372" s="10"/>
      <c r="H372" s="11">
        <f>E372-G372</f>
        <v>0</v>
      </c>
    </row>
    <row r="373" spans="1:8" ht="24" thickBot="1">
      <c r="A373" s="132" t="s">
        <v>163</v>
      </c>
      <c r="B373" s="133"/>
      <c r="C373" s="59"/>
      <c r="D373" s="25">
        <f>SUM(D371:D372)</f>
        <v>0</v>
      </c>
      <c r="E373" s="25">
        <f>SUM(E371:E372)</f>
        <v>0</v>
      </c>
      <c r="F373" s="25">
        <f>SUM(F371:F372)</f>
        <v>0</v>
      </c>
      <c r="G373" s="25">
        <f>SUM(G371:G372)</f>
        <v>0</v>
      </c>
      <c r="H373" s="25">
        <f>SUM(H371:H372)</f>
        <v>0</v>
      </c>
    </row>
    <row r="374" spans="1:8" ht="24.75" thickBot="1" thickTop="1">
      <c r="A374" s="159" t="s">
        <v>164</v>
      </c>
      <c r="B374" s="160"/>
      <c r="C374" s="60"/>
      <c r="D374" s="61">
        <f>D26+D227+D356+D370+D373</f>
        <v>63386742</v>
      </c>
      <c r="E374" s="61">
        <f>E26+E227+E356+E370+E373</f>
        <v>62846742</v>
      </c>
      <c r="F374" s="61">
        <f>F26+F227+F356+F370+F373</f>
        <v>0</v>
      </c>
      <c r="G374" s="61">
        <f>G26+G227+G356+G370+G373</f>
        <v>0</v>
      </c>
      <c r="H374" s="61">
        <f>D374-G374-F374</f>
        <v>63386742</v>
      </c>
    </row>
    <row r="375" spans="1:8" ht="24" thickTop="1">
      <c r="A375" s="62"/>
      <c r="B375" s="62"/>
      <c r="C375" s="63"/>
      <c r="D375" s="64"/>
      <c r="E375" s="64"/>
      <c r="F375" s="64"/>
      <c r="G375" s="64"/>
      <c r="H375" s="64"/>
    </row>
    <row r="376" spans="1:8" ht="23.25">
      <c r="A376" s="62"/>
      <c r="B376" s="62"/>
      <c r="C376" s="63"/>
      <c r="D376" s="64"/>
      <c r="E376" s="64"/>
      <c r="F376" s="64"/>
      <c r="G376" s="64"/>
      <c r="H376" s="64"/>
    </row>
    <row r="377" spans="1:8" ht="23.25">
      <c r="A377" s="62"/>
      <c r="B377" s="62"/>
      <c r="C377" s="63"/>
      <c r="D377" s="64"/>
      <c r="E377" s="64"/>
      <c r="F377" s="64"/>
      <c r="G377" s="64"/>
      <c r="H377" s="64"/>
    </row>
    <row r="378" spans="1:8" ht="23.25">
      <c r="A378" s="62"/>
      <c r="B378" s="62"/>
      <c r="C378" s="63"/>
      <c r="D378" s="64"/>
      <c r="E378" s="64"/>
      <c r="F378" s="64"/>
      <c r="G378" s="64"/>
      <c r="H378" s="64"/>
    </row>
    <row r="379" spans="1:8" ht="23.25">
      <c r="A379" s="62"/>
      <c r="B379" s="62"/>
      <c r="C379" s="63"/>
      <c r="D379" s="64"/>
      <c r="E379" s="64"/>
      <c r="F379" s="64"/>
      <c r="G379" s="64"/>
      <c r="H379" s="64"/>
    </row>
    <row r="380" spans="1:8" ht="23.25">
      <c r="A380" s="62"/>
      <c r="B380" s="62"/>
      <c r="C380" s="63"/>
      <c r="D380" s="64"/>
      <c r="E380" s="64"/>
      <c r="F380" s="64"/>
      <c r="G380" s="64"/>
      <c r="H380" s="64"/>
    </row>
    <row r="381" spans="1:8" ht="23.25">
      <c r="A381" s="62"/>
      <c r="B381" s="62"/>
      <c r="C381" s="63"/>
      <c r="D381" s="64"/>
      <c r="E381" s="64"/>
      <c r="F381" s="64"/>
      <c r="G381" s="64"/>
      <c r="H381" s="64"/>
    </row>
    <row r="382" spans="1:8" ht="23.25">
      <c r="A382" s="62"/>
      <c r="B382" s="62"/>
      <c r="C382" s="63"/>
      <c r="D382" s="64"/>
      <c r="E382" s="64"/>
      <c r="F382" s="64"/>
      <c r="G382" s="64"/>
      <c r="H382" s="64"/>
    </row>
    <row r="383" spans="1:8" ht="23.25">
      <c r="A383" s="62"/>
      <c r="B383" s="62"/>
      <c r="C383" s="63"/>
      <c r="D383" s="64"/>
      <c r="E383" s="64"/>
      <c r="F383" s="64"/>
      <c r="G383" s="64"/>
      <c r="H383" s="64"/>
    </row>
    <row r="384" spans="1:8" ht="23.25">
      <c r="A384" s="1"/>
      <c r="B384" s="1"/>
      <c r="C384" s="1"/>
      <c r="D384" s="1"/>
      <c r="E384" s="1"/>
      <c r="F384" s="1"/>
      <c r="G384" s="1"/>
      <c r="H384" s="1"/>
    </row>
    <row r="385" spans="1:8" ht="23.25">
      <c r="A385" s="1"/>
      <c r="B385" s="1"/>
      <c r="C385" s="1"/>
      <c r="D385" s="1"/>
      <c r="E385" s="1"/>
      <c r="F385" s="1"/>
      <c r="G385" s="1"/>
      <c r="H385" s="1"/>
    </row>
    <row r="386" spans="1:8" ht="23.25">
      <c r="A386" s="1"/>
      <c r="B386" s="1"/>
      <c r="C386" s="1"/>
      <c r="D386" s="1"/>
      <c r="E386" s="1"/>
      <c r="F386" s="1"/>
      <c r="G386" s="1"/>
      <c r="H386" s="1"/>
    </row>
    <row r="387" spans="1:8" ht="23.25">
      <c r="A387" s="1"/>
      <c r="B387" s="1"/>
      <c r="C387" s="1"/>
      <c r="D387" s="1"/>
      <c r="E387" s="1"/>
      <c r="F387" s="1"/>
      <c r="G387" s="1"/>
      <c r="H387" s="1"/>
    </row>
    <row r="388" spans="1:8" ht="23.25">
      <c r="A388" s="1"/>
      <c r="B388" s="1"/>
      <c r="C388" s="1"/>
      <c r="D388" s="1"/>
      <c r="E388" s="1"/>
      <c r="F388" s="1"/>
      <c r="G388" s="1"/>
      <c r="H388" s="1"/>
    </row>
    <row r="389" spans="1:8" ht="23.25">
      <c r="A389" s="1"/>
      <c r="B389" s="1"/>
      <c r="C389" s="1"/>
      <c r="D389" s="1"/>
      <c r="E389" s="1"/>
      <c r="F389" s="1"/>
      <c r="G389" s="1"/>
      <c r="H389" s="1"/>
    </row>
    <row r="390" spans="1:8" ht="23.25">
      <c r="A390" s="1"/>
      <c r="B390" s="1"/>
      <c r="C390" s="1"/>
      <c r="D390" s="1"/>
      <c r="E390" s="1"/>
      <c r="F390" s="1"/>
      <c r="G390" s="1"/>
      <c r="H390" s="1"/>
    </row>
    <row r="391" spans="1:8" ht="23.25">
      <c r="A391" s="1"/>
      <c r="B391" s="1"/>
      <c r="C391" s="1"/>
      <c r="D391" s="1"/>
      <c r="E391" s="1"/>
      <c r="F391" s="1"/>
      <c r="G391" s="1"/>
      <c r="H391" s="1"/>
    </row>
    <row r="392" spans="1:8" ht="23.25">
      <c r="A392" s="1"/>
      <c r="B392" s="1"/>
      <c r="C392" s="1"/>
      <c r="D392" s="1"/>
      <c r="E392" s="1"/>
      <c r="F392" s="1"/>
      <c r="G392" s="1"/>
      <c r="H392" s="1"/>
    </row>
    <row r="393" spans="1:8" ht="23.25">
      <c r="A393" s="1"/>
      <c r="B393" s="1"/>
      <c r="C393" s="1"/>
      <c r="D393" s="1"/>
      <c r="E393" s="1"/>
      <c r="F393" s="1"/>
      <c r="G393" s="1"/>
      <c r="H393" s="1"/>
    </row>
    <row r="394" spans="1:8" ht="23.25">
      <c r="A394" s="1"/>
      <c r="B394" s="1"/>
      <c r="C394" s="1"/>
      <c r="D394" s="1"/>
      <c r="E394" s="1"/>
      <c r="F394" s="1"/>
      <c r="G394" s="1"/>
      <c r="H394" s="1"/>
    </row>
    <row r="395" spans="1:8" ht="23.25">
      <c r="A395" s="1"/>
      <c r="B395" s="1"/>
      <c r="C395" s="1"/>
      <c r="D395" s="1"/>
      <c r="E395" s="1"/>
      <c r="F395" s="1"/>
      <c r="G395" s="1"/>
      <c r="H395" s="1"/>
    </row>
    <row r="396" spans="5:6" ht="23.25">
      <c r="E396" s="69"/>
      <c r="F396" s="69"/>
    </row>
    <row r="397" ht="23.25">
      <c r="E397" s="71"/>
    </row>
    <row r="405" ht="21.75" customHeight="1"/>
    <row r="421" ht="21" customHeight="1"/>
    <row r="424" ht="23.25">
      <c r="I424" s="23"/>
    </row>
    <row r="461" ht="42" customHeight="1"/>
    <row r="465" ht="47.25" customHeight="1"/>
    <row r="469" ht="48.75" customHeight="1"/>
    <row r="475" spans="1:8" s="43" customFormat="1" ht="23.25">
      <c r="A475" s="65"/>
      <c r="B475" s="66"/>
      <c r="C475" s="67"/>
      <c r="D475" s="68"/>
      <c r="E475" s="70"/>
      <c r="F475" s="70"/>
      <c r="G475" s="68"/>
      <c r="H475" s="70"/>
    </row>
    <row r="476" spans="1:8" s="43" customFormat="1" ht="23.25">
      <c r="A476" s="65"/>
      <c r="B476" s="66"/>
      <c r="C476" s="67"/>
      <c r="D476" s="68"/>
      <c r="E476" s="70"/>
      <c r="F476" s="70"/>
      <c r="G476" s="68"/>
      <c r="H476" s="70"/>
    </row>
  </sheetData>
  <sheetProtection/>
  <mergeCells count="84">
    <mergeCell ref="B23:C23"/>
    <mergeCell ref="B89:C89"/>
    <mergeCell ref="A27:H27"/>
    <mergeCell ref="B111:C111"/>
    <mergeCell ref="B186:C186"/>
    <mergeCell ref="B50:C50"/>
    <mergeCell ref="B31:C31"/>
    <mergeCell ref="B37:C37"/>
    <mergeCell ref="A374:B374"/>
    <mergeCell ref="A370:B370"/>
    <mergeCell ref="A228:C228"/>
    <mergeCell ref="B229:C229"/>
    <mergeCell ref="B248:C248"/>
    <mergeCell ref="B361:C361"/>
    <mergeCell ref="B365:C365"/>
    <mergeCell ref="B282:C282"/>
    <mergeCell ref="B362:C362"/>
    <mergeCell ref="B300:C300"/>
    <mergeCell ref="B284:C284"/>
    <mergeCell ref="B363:C363"/>
    <mergeCell ref="B364:C364"/>
    <mergeCell ref="B366:C366"/>
    <mergeCell ref="B360:C360"/>
    <mergeCell ref="A357:H357"/>
    <mergeCell ref="B298:C298"/>
    <mergeCell ref="B299:C299"/>
    <mergeCell ref="B359:C359"/>
    <mergeCell ref="B311:C311"/>
    <mergeCell ref="A26:B26"/>
    <mergeCell ref="B15:C15"/>
    <mergeCell ref="C4:C5"/>
    <mergeCell ref="B233:C233"/>
    <mergeCell ref="B283:C283"/>
    <mergeCell ref="B281:C281"/>
    <mergeCell ref="B237:C237"/>
    <mergeCell ref="B261:C261"/>
    <mergeCell ref="B211:C211"/>
    <mergeCell ref="B154:C154"/>
    <mergeCell ref="A6:H6"/>
    <mergeCell ref="B24:C24"/>
    <mergeCell ref="B13:C13"/>
    <mergeCell ref="B19:C19"/>
    <mergeCell ref="B62:C62"/>
    <mergeCell ref="A1:H1"/>
    <mergeCell ref="A2:H2"/>
    <mergeCell ref="A3:H3"/>
    <mergeCell ref="A4:A5"/>
    <mergeCell ref="B4:B5"/>
    <mergeCell ref="A227:C227"/>
    <mergeCell ref="A356:B356"/>
    <mergeCell ref="B279:C279"/>
    <mergeCell ref="B280:C280"/>
    <mergeCell ref="B265:C265"/>
    <mergeCell ref="B289:C289"/>
    <mergeCell ref="B302:C302"/>
    <mergeCell ref="B303:C303"/>
    <mergeCell ref="B291:C291"/>
    <mergeCell ref="B292:C292"/>
    <mergeCell ref="B368:C368"/>
    <mergeCell ref="B312:C312"/>
    <mergeCell ref="B313:C313"/>
    <mergeCell ref="B316:C316"/>
    <mergeCell ref="B293:C293"/>
    <mergeCell ref="B358:C358"/>
    <mergeCell ref="B301:C301"/>
    <mergeCell ref="A373:B373"/>
    <mergeCell ref="B317:C317"/>
    <mergeCell ref="B318:C318"/>
    <mergeCell ref="A371:H371"/>
    <mergeCell ref="B369:C369"/>
    <mergeCell ref="B319:C319"/>
    <mergeCell ref="B367:C367"/>
    <mergeCell ref="B320:C320"/>
    <mergeCell ref="B321:C321"/>
    <mergeCell ref="B322:C322"/>
    <mergeCell ref="B294:C294"/>
    <mergeCell ref="B295:C295"/>
    <mergeCell ref="B296:C296"/>
    <mergeCell ref="B297:C297"/>
    <mergeCell ref="B285:C285"/>
    <mergeCell ref="B286:C286"/>
    <mergeCell ref="B287:C287"/>
    <mergeCell ref="B288:C288"/>
    <mergeCell ref="B290:C290"/>
  </mergeCells>
  <printOptions/>
  <pageMargins left="0.5905511811023623" right="0.5905511811023623" top="0.7480314960629921" bottom="0.5511811023622047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3"/>
  <sheetViews>
    <sheetView zoomScalePageLayoutView="90" workbookViewId="0" topLeftCell="A431">
      <selection activeCell="B444" sqref="B444"/>
    </sheetView>
  </sheetViews>
  <sheetFormatPr defaultColWidth="9.140625" defaultRowHeight="12.75"/>
  <cols>
    <col min="1" max="1" width="5.00390625" style="65" customWidth="1"/>
    <col min="2" max="2" width="43.7109375" style="66" customWidth="1"/>
    <col min="3" max="3" width="15.140625" style="67" customWidth="1"/>
    <col min="4" max="4" width="16.421875" style="68" customWidth="1"/>
    <col min="5" max="5" width="16.8515625" style="70" bestFit="1" customWidth="1"/>
    <col min="6" max="6" width="11.57421875" style="70" customWidth="1"/>
    <col min="7" max="7" width="16.8515625" style="68" bestFit="1" customWidth="1"/>
    <col min="8" max="8" width="17.28125" style="70" customWidth="1"/>
    <col min="9" max="9" width="14.57421875" style="1" bestFit="1" customWidth="1"/>
    <col min="10" max="16384" width="9.140625" style="1" customWidth="1"/>
  </cols>
  <sheetData>
    <row r="1" spans="1:8" ht="23.25" hidden="1">
      <c r="A1" s="149" t="s">
        <v>209</v>
      </c>
      <c r="B1" s="149"/>
      <c r="C1" s="149"/>
      <c r="D1" s="149"/>
      <c r="E1" s="149"/>
      <c r="F1" s="149"/>
      <c r="G1" s="149"/>
      <c r="H1" s="149"/>
    </row>
    <row r="2" spans="1:8" ht="23.25" hidden="1">
      <c r="A2" s="149" t="s">
        <v>0</v>
      </c>
      <c r="B2" s="149"/>
      <c r="C2" s="149"/>
      <c r="D2" s="149"/>
      <c r="E2" s="149"/>
      <c r="F2" s="149"/>
      <c r="G2" s="149"/>
      <c r="H2" s="149"/>
    </row>
    <row r="3" spans="1:8" ht="23.25" hidden="1">
      <c r="A3" s="169" t="s">
        <v>351</v>
      </c>
      <c r="B3" s="169"/>
      <c r="C3" s="169"/>
      <c r="D3" s="169"/>
      <c r="E3" s="169"/>
      <c r="F3" s="169"/>
      <c r="G3" s="169"/>
      <c r="H3" s="169"/>
    </row>
    <row r="4" spans="1:8" ht="23.25" hidden="1">
      <c r="A4" s="150" t="s">
        <v>1</v>
      </c>
      <c r="B4" s="152" t="s">
        <v>2</v>
      </c>
      <c r="C4" s="155"/>
      <c r="D4" s="2" t="s">
        <v>3</v>
      </c>
      <c r="E4" s="3" t="s">
        <v>4</v>
      </c>
      <c r="F4" s="3" t="s">
        <v>5</v>
      </c>
      <c r="G4" s="2" t="s">
        <v>6</v>
      </c>
      <c r="H4" s="3" t="s">
        <v>7</v>
      </c>
    </row>
    <row r="5" spans="1:8" ht="23.25" hidden="1">
      <c r="A5" s="151"/>
      <c r="B5" s="153"/>
      <c r="C5" s="156"/>
      <c r="D5" s="4" t="s">
        <v>8</v>
      </c>
      <c r="E5" s="5" t="s">
        <v>9</v>
      </c>
      <c r="F5" s="5"/>
      <c r="G5" s="4"/>
      <c r="H5" s="5"/>
    </row>
    <row r="6" spans="1:9" s="6" customFormat="1" ht="23.25" hidden="1">
      <c r="A6" s="166" t="s">
        <v>165</v>
      </c>
      <c r="B6" s="167"/>
      <c r="C6" s="167"/>
      <c r="D6" s="167"/>
      <c r="E6" s="167"/>
      <c r="F6" s="167"/>
      <c r="G6" s="167"/>
      <c r="H6" s="168"/>
      <c r="I6" s="1"/>
    </row>
    <row r="7" spans="1:9" ht="23.25" hidden="1">
      <c r="A7" s="7">
        <v>1.1</v>
      </c>
      <c r="B7" s="8" t="s">
        <v>10</v>
      </c>
      <c r="C7" s="9"/>
      <c r="D7" s="10"/>
      <c r="E7" s="11"/>
      <c r="F7" s="11"/>
      <c r="G7" s="10"/>
      <c r="H7" s="11"/>
      <c r="I7" s="12"/>
    </row>
    <row r="8" spans="1:9" ht="23.25" hidden="1">
      <c r="A8" s="13"/>
      <c r="B8" s="14" t="s">
        <v>176</v>
      </c>
      <c r="C8" s="15"/>
      <c r="D8" s="16"/>
      <c r="E8" s="16"/>
      <c r="F8" s="11"/>
      <c r="G8" s="10"/>
      <c r="H8" s="11">
        <f aca="true" t="shared" si="0" ref="H8:H15">E8-G8</f>
        <v>0</v>
      </c>
      <c r="I8" s="17"/>
    </row>
    <row r="9" spans="1:9" ht="23.25" hidden="1">
      <c r="A9" s="13"/>
      <c r="B9" s="14" t="s">
        <v>177</v>
      </c>
      <c r="C9" s="15"/>
      <c r="D9" s="16"/>
      <c r="E9" s="16"/>
      <c r="F9" s="11"/>
      <c r="G9" s="10"/>
      <c r="H9" s="11">
        <f t="shared" si="0"/>
        <v>0</v>
      </c>
      <c r="I9" s="17"/>
    </row>
    <row r="10" spans="1:9" ht="23.25" hidden="1">
      <c r="A10" s="13"/>
      <c r="B10" s="14" t="s">
        <v>178</v>
      </c>
      <c r="C10" s="18"/>
      <c r="D10" s="16"/>
      <c r="E10" s="16"/>
      <c r="F10" s="11"/>
      <c r="G10" s="10"/>
      <c r="H10" s="11">
        <f t="shared" si="0"/>
        <v>0</v>
      </c>
      <c r="I10" s="19"/>
    </row>
    <row r="11" spans="1:9" ht="23.25" hidden="1">
      <c r="A11" s="13"/>
      <c r="B11" s="14" t="s">
        <v>179</v>
      </c>
      <c r="C11" s="18"/>
      <c r="D11" s="16"/>
      <c r="E11" s="16"/>
      <c r="F11" s="11"/>
      <c r="G11" s="10"/>
      <c r="H11" s="11">
        <f t="shared" si="0"/>
        <v>0</v>
      </c>
      <c r="I11" s="19"/>
    </row>
    <row r="12" spans="1:9" ht="23.25" hidden="1">
      <c r="A12" s="13"/>
      <c r="B12" s="14" t="s">
        <v>180</v>
      </c>
      <c r="C12" s="18"/>
      <c r="D12" s="16"/>
      <c r="E12" s="16"/>
      <c r="F12" s="11"/>
      <c r="G12" s="10"/>
      <c r="H12" s="11">
        <f t="shared" si="0"/>
        <v>0</v>
      </c>
      <c r="I12" s="19"/>
    </row>
    <row r="13" spans="1:9" ht="23.25" hidden="1">
      <c r="A13" s="13"/>
      <c r="B13" s="145" t="s">
        <v>181</v>
      </c>
      <c r="C13" s="146"/>
      <c r="D13" s="16"/>
      <c r="E13" s="16"/>
      <c r="F13" s="11"/>
      <c r="G13" s="10"/>
      <c r="H13" s="11">
        <f t="shared" si="0"/>
        <v>0</v>
      </c>
      <c r="I13" s="19"/>
    </row>
    <row r="14" spans="1:9" ht="23.25" hidden="1">
      <c r="A14" s="13"/>
      <c r="B14" s="14" t="s">
        <v>182</v>
      </c>
      <c r="C14" s="18"/>
      <c r="D14" s="16"/>
      <c r="E14" s="16"/>
      <c r="F14" s="11"/>
      <c r="G14" s="10"/>
      <c r="H14" s="11">
        <f t="shared" si="0"/>
        <v>0</v>
      </c>
      <c r="I14" s="19"/>
    </row>
    <row r="15" spans="1:9" ht="23.25" hidden="1">
      <c r="A15" s="13"/>
      <c r="B15" s="145" t="s">
        <v>183</v>
      </c>
      <c r="C15" s="146"/>
      <c r="D15" s="16"/>
      <c r="E15" s="16"/>
      <c r="F15" s="11"/>
      <c r="G15" s="10"/>
      <c r="H15" s="11">
        <f t="shared" si="0"/>
        <v>0</v>
      </c>
      <c r="I15" s="19"/>
    </row>
    <row r="16" spans="1:9" ht="23.25" hidden="1">
      <c r="A16" s="7">
        <v>1.2</v>
      </c>
      <c r="B16" s="8" t="s">
        <v>11</v>
      </c>
      <c r="C16" s="9"/>
      <c r="D16" s="16"/>
      <c r="E16" s="16"/>
      <c r="F16" s="11"/>
      <c r="G16" s="10"/>
      <c r="H16" s="11"/>
      <c r="I16" s="17"/>
    </row>
    <row r="17" spans="1:9" ht="23.25" hidden="1">
      <c r="A17" s="13"/>
      <c r="B17" s="14" t="s">
        <v>184</v>
      </c>
      <c r="C17" s="22"/>
      <c r="D17" s="16"/>
      <c r="E17" s="16"/>
      <c r="F17" s="11"/>
      <c r="G17" s="10"/>
      <c r="H17" s="11"/>
      <c r="I17" s="12"/>
    </row>
    <row r="18" spans="1:9" ht="23.25" hidden="1">
      <c r="A18" s="13"/>
      <c r="B18" s="14" t="s">
        <v>377</v>
      </c>
      <c r="C18" s="22"/>
      <c r="D18" s="16"/>
      <c r="E18" s="16"/>
      <c r="F18" s="11"/>
      <c r="G18" s="10"/>
      <c r="H18" s="11"/>
      <c r="I18" s="12"/>
    </row>
    <row r="19" spans="1:9" ht="23.25" hidden="1">
      <c r="A19" s="13"/>
      <c r="B19" s="145" t="s">
        <v>12</v>
      </c>
      <c r="C19" s="146"/>
      <c r="D19" s="16">
        <v>82000</v>
      </c>
      <c r="E19" s="16">
        <v>82000</v>
      </c>
      <c r="F19" s="11"/>
      <c r="G19" s="10"/>
      <c r="H19" s="11">
        <f>D19-G19</f>
        <v>82000</v>
      </c>
      <c r="I19" s="12"/>
    </row>
    <row r="20" spans="1:9" ht="23.25" hidden="1">
      <c r="A20" s="13"/>
      <c r="B20" s="14" t="s">
        <v>13</v>
      </c>
      <c r="C20" s="22"/>
      <c r="D20" s="16">
        <v>3400</v>
      </c>
      <c r="E20" s="16">
        <v>3400</v>
      </c>
      <c r="F20" s="11"/>
      <c r="G20" s="10"/>
      <c r="H20" s="11">
        <f aca="true" t="shared" si="1" ref="H20:H25">D20-G20</f>
        <v>3400</v>
      </c>
      <c r="I20" s="12"/>
    </row>
    <row r="21" spans="1:9" ht="23.25" hidden="1">
      <c r="A21" s="13"/>
      <c r="B21" s="14" t="s">
        <v>185</v>
      </c>
      <c r="C21" s="22"/>
      <c r="D21" s="16"/>
      <c r="E21" s="16"/>
      <c r="F21" s="11"/>
      <c r="G21" s="10"/>
      <c r="H21" s="11">
        <f t="shared" si="1"/>
        <v>0</v>
      </c>
      <c r="I21" s="12"/>
    </row>
    <row r="22" spans="1:9" ht="23.25" hidden="1">
      <c r="A22" s="13"/>
      <c r="B22" s="14" t="s">
        <v>14</v>
      </c>
      <c r="C22" s="22"/>
      <c r="D22" s="16"/>
      <c r="E22" s="16"/>
      <c r="F22" s="11"/>
      <c r="G22" s="10"/>
      <c r="H22" s="11">
        <f t="shared" si="1"/>
        <v>0</v>
      </c>
      <c r="I22" s="12"/>
    </row>
    <row r="23" spans="1:9" ht="23.25" hidden="1">
      <c r="A23" s="13"/>
      <c r="B23" s="145" t="s">
        <v>15</v>
      </c>
      <c r="C23" s="146"/>
      <c r="D23" s="16">
        <v>82000</v>
      </c>
      <c r="E23" s="16">
        <v>82000</v>
      </c>
      <c r="F23" s="11"/>
      <c r="G23" s="10"/>
      <c r="H23" s="11">
        <f t="shared" si="1"/>
        <v>82000</v>
      </c>
      <c r="I23" s="12"/>
    </row>
    <row r="24" spans="1:9" ht="23.25" hidden="1">
      <c r="A24" s="13"/>
      <c r="B24" s="145" t="s">
        <v>16</v>
      </c>
      <c r="C24" s="146"/>
      <c r="D24" s="16">
        <v>82000</v>
      </c>
      <c r="E24" s="16">
        <v>82000</v>
      </c>
      <c r="F24" s="11"/>
      <c r="G24" s="10"/>
      <c r="H24" s="11">
        <f t="shared" si="1"/>
        <v>82000</v>
      </c>
      <c r="I24" s="12"/>
    </row>
    <row r="25" spans="1:9" ht="23.25" hidden="1">
      <c r="A25" s="13"/>
      <c r="B25" s="14" t="s">
        <v>13</v>
      </c>
      <c r="C25" s="22"/>
      <c r="D25" s="16">
        <v>7000</v>
      </c>
      <c r="E25" s="16">
        <v>7000</v>
      </c>
      <c r="F25" s="11"/>
      <c r="G25" s="10"/>
      <c r="H25" s="11">
        <f t="shared" si="1"/>
        <v>7000</v>
      </c>
      <c r="I25" s="23"/>
    </row>
    <row r="26" spans="1:8" s="23" customFormat="1" ht="24" hidden="1" thickBot="1">
      <c r="A26" s="132" t="s">
        <v>17</v>
      </c>
      <c r="B26" s="133"/>
      <c r="C26" s="24"/>
      <c r="D26" s="25">
        <f>SUM(D8:D25)</f>
        <v>256400</v>
      </c>
      <c r="E26" s="25">
        <f>SUM(E8:E25)</f>
        <v>256400</v>
      </c>
      <c r="F26" s="25">
        <f>SUM(F8:F25)</f>
        <v>0</v>
      </c>
      <c r="G26" s="25">
        <f>SUM(G8:G25)</f>
        <v>0</v>
      </c>
      <c r="H26" s="25">
        <f>SUM(H8:H25)</f>
        <v>256400</v>
      </c>
    </row>
    <row r="27" spans="1:9" s="6" customFormat="1" ht="24" hidden="1" thickTop="1">
      <c r="A27" s="170" t="s">
        <v>166</v>
      </c>
      <c r="B27" s="171"/>
      <c r="C27" s="171"/>
      <c r="D27" s="171"/>
      <c r="E27" s="171"/>
      <c r="F27" s="171"/>
      <c r="G27" s="171"/>
      <c r="H27" s="172"/>
      <c r="I27" s="1"/>
    </row>
    <row r="28" spans="1:8" ht="23.25" hidden="1">
      <c r="A28" s="7">
        <v>1.1</v>
      </c>
      <c r="B28" s="26" t="s">
        <v>18</v>
      </c>
      <c r="C28" s="9"/>
      <c r="D28" s="10"/>
      <c r="E28" s="10"/>
      <c r="F28" s="11"/>
      <c r="G28" s="10"/>
      <c r="H28" s="11"/>
    </row>
    <row r="29" spans="1:8" ht="23.25" hidden="1">
      <c r="A29" s="13">
        <v>1</v>
      </c>
      <c r="B29" s="20" t="s">
        <v>19</v>
      </c>
      <c r="C29" s="22"/>
      <c r="D29" s="11">
        <v>634400</v>
      </c>
      <c r="E29" s="11">
        <v>634400</v>
      </c>
      <c r="F29" s="11"/>
      <c r="G29" s="10"/>
      <c r="H29" s="11">
        <f>E29-G29</f>
        <v>634400</v>
      </c>
    </row>
    <row r="30" spans="1:8" ht="23.25" hidden="1">
      <c r="A30" s="13">
        <v>2</v>
      </c>
      <c r="B30" s="20" t="s">
        <v>20</v>
      </c>
      <c r="C30" s="22"/>
      <c r="D30" s="11"/>
      <c r="E30" s="11"/>
      <c r="F30" s="11"/>
      <c r="G30" s="10"/>
      <c r="H30" s="11"/>
    </row>
    <row r="31" spans="1:8" ht="23.25" hidden="1">
      <c r="A31" s="13">
        <v>3</v>
      </c>
      <c r="B31" s="145" t="s">
        <v>21</v>
      </c>
      <c r="C31" s="146"/>
      <c r="D31" s="10">
        <f>SUM(C32:C35)</f>
        <v>270000</v>
      </c>
      <c r="E31" s="10">
        <v>270000</v>
      </c>
      <c r="F31" s="11"/>
      <c r="G31" s="10"/>
      <c r="H31" s="11">
        <f>E31-G31</f>
        <v>270000</v>
      </c>
    </row>
    <row r="32" spans="1:8" ht="23.25" hidden="1">
      <c r="A32" s="13"/>
      <c r="B32" s="20" t="s">
        <v>22</v>
      </c>
      <c r="C32" s="22">
        <f>9000*6</f>
        <v>54000</v>
      </c>
      <c r="D32" s="10"/>
      <c r="E32" s="10"/>
      <c r="F32" s="11"/>
      <c r="G32" s="10"/>
      <c r="H32" s="11"/>
    </row>
    <row r="33" spans="1:8" ht="23.25" hidden="1">
      <c r="A33" s="13"/>
      <c r="B33" s="20" t="s">
        <v>23</v>
      </c>
      <c r="C33" s="22">
        <f>9000*6</f>
        <v>54000</v>
      </c>
      <c r="D33" s="10"/>
      <c r="E33" s="10"/>
      <c r="F33" s="11"/>
      <c r="G33" s="10"/>
      <c r="H33" s="11"/>
    </row>
    <row r="34" spans="1:8" ht="23.25" hidden="1">
      <c r="A34" s="13"/>
      <c r="B34" s="20" t="s">
        <v>24</v>
      </c>
      <c r="C34" s="22">
        <f>18000*6</f>
        <v>108000</v>
      </c>
      <c r="D34" s="10"/>
      <c r="E34" s="10"/>
      <c r="F34" s="11"/>
      <c r="G34" s="10"/>
      <c r="H34" s="11"/>
    </row>
    <row r="35" spans="1:8" ht="23.25" hidden="1">
      <c r="A35" s="13"/>
      <c r="B35" s="20" t="s">
        <v>25</v>
      </c>
      <c r="C35" s="22">
        <f>9000*6</f>
        <v>54000</v>
      </c>
      <c r="D35" s="10"/>
      <c r="E35" s="10"/>
      <c r="F35" s="11"/>
      <c r="G35" s="10"/>
      <c r="H35" s="11"/>
    </row>
    <row r="36" spans="1:8" ht="23.25" hidden="1">
      <c r="A36" s="13"/>
      <c r="B36" s="20" t="s">
        <v>26</v>
      </c>
      <c r="C36" s="22"/>
      <c r="D36" s="10">
        <v>13500</v>
      </c>
      <c r="E36" s="10">
        <v>13500</v>
      </c>
      <c r="F36" s="11"/>
      <c r="G36" s="10"/>
      <c r="H36" s="11">
        <f>E36-G36</f>
        <v>13500</v>
      </c>
    </row>
    <row r="37" spans="1:8" ht="23.25" hidden="1">
      <c r="A37" s="13">
        <v>4</v>
      </c>
      <c r="B37" s="145" t="s">
        <v>27</v>
      </c>
      <c r="C37" s="146"/>
      <c r="D37" s="10">
        <f>SUM(C39:C46)</f>
        <v>720000</v>
      </c>
      <c r="E37" s="10">
        <v>720000</v>
      </c>
      <c r="F37" s="11"/>
      <c r="G37" s="10"/>
      <c r="H37" s="11">
        <f>SUM(E37)-G37</f>
        <v>720000</v>
      </c>
    </row>
    <row r="38" spans="1:8" ht="23.25" hidden="1">
      <c r="A38" s="13"/>
      <c r="B38" s="20" t="s">
        <v>334</v>
      </c>
      <c r="C38" s="22"/>
      <c r="D38" s="10"/>
      <c r="E38" s="10"/>
      <c r="F38" s="11"/>
      <c r="G38" s="10"/>
      <c r="H38" s="11"/>
    </row>
    <row r="39" spans="1:8" ht="23.25" hidden="1">
      <c r="A39" s="13"/>
      <c r="B39" s="20" t="s">
        <v>28</v>
      </c>
      <c r="C39" s="22">
        <f>15000*6</f>
        <v>90000</v>
      </c>
      <c r="D39" s="10"/>
      <c r="E39" s="10"/>
      <c r="F39" s="11"/>
      <c r="G39" s="10"/>
      <c r="H39" s="11"/>
    </row>
    <row r="40" spans="1:8" ht="23.25" hidden="1">
      <c r="A40" s="13"/>
      <c r="B40" s="20" t="s">
        <v>29</v>
      </c>
      <c r="C40" s="22">
        <f aca="true" t="shared" si="2" ref="C40:C48">15000*6</f>
        <v>90000</v>
      </c>
      <c r="D40" s="10"/>
      <c r="E40" s="10"/>
      <c r="F40" s="11"/>
      <c r="G40" s="10"/>
      <c r="H40" s="11"/>
    </row>
    <row r="41" spans="1:8" ht="23.25" hidden="1">
      <c r="A41" s="13"/>
      <c r="B41" s="20" t="s">
        <v>30</v>
      </c>
      <c r="C41" s="22">
        <f t="shared" si="2"/>
        <v>90000</v>
      </c>
      <c r="D41" s="10"/>
      <c r="E41" s="10"/>
      <c r="F41" s="11"/>
      <c r="G41" s="10"/>
      <c r="H41" s="11"/>
    </row>
    <row r="42" spans="1:8" ht="23.25" hidden="1">
      <c r="A42" s="13"/>
      <c r="B42" s="20" t="s">
        <v>31</v>
      </c>
      <c r="C42" s="22">
        <f t="shared" si="2"/>
        <v>90000</v>
      </c>
      <c r="D42" s="10"/>
      <c r="E42" s="10"/>
      <c r="F42" s="11"/>
      <c r="G42" s="10"/>
      <c r="H42" s="11"/>
    </row>
    <row r="43" spans="1:8" ht="23.25" hidden="1">
      <c r="A43" s="13"/>
      <c r="B43" s="20" t="s">
        <v>32</v>
      </c>
      <c r="C43" s="22">
        <f t="shared" si="2"/>
        <v>90000</v>
      </c>
      <c r="D43" s="10"/>
      <c r="E43" s="10"/>
      <c r="F43" s="11"/>
      <c r="G43" s="10"/>
      <c r="H43" s="11"/>
    </row>
    <row r="44" spans="1:8" ht="23.25" hidden="1">
      <c r="A44" s="13"/>
      <c r="B44" s="20" t="s">
        <v>33</v>
      </c>
      <c r="C44" s="22">
        <f t="shared" si="2"/>
        <v>90000</v>
      </c>
      <c r="D44" s="10"/>
      <c r="E44" s="10"/>
      <c r="F44" s="11"/>
      <c r="G44" s="10"/>
      <c r="H44" s="11"/>
    </row>
    <row r="45" spans="1:8" ht="23.25" hidden="1">
      <c r="A45" s="13"/>
      <c r="B45" s="20" t="s">
        <v>34</v>
      </c>
      <c r="C45" s="22">
        <f t="shared" si="2"/>
        <v>90000</v>
      </c>
      <c r="D45" s="10"/>
      <c r="E45" s="10"/>
      <c r="F45" s="11"/>
      <c r="G45" s="10"/>
      <c r="H45" s="11"/>
    </row>
    <row r="46" spans="1:8" ht="23.25" hidden="1">
      <c r="A46" s="13"/>
      <c r="B46" s="20" t="s">
        <v>35</v>
      </c>
      <c r="C46" s="22">
        <f t="shared" si="2"/>
        <v>90000</v>
      </c>
      <c r="D46" s="10"/>
      <c r="E46" s="10"/>
      <c r="F46" s="11"/>
      <c r="G46" s="10"/>
      <c r="H46" s="11"/>
    </row>
    <row r="47" spans="1:8" ht="23.25" hidden="1">
      <c r="A47" s="13"/>
      <c r="B47" s="20" t="s">
        <v>36</v>
      </c>
      <c r="C47" s="22">
        <f t="shared" si="2"/>
        <v>90000</v>
      </c>
      <c r="D47" s="10"/>
      <c r="E47" s="10"/>
      <c r="F47" s="11"/>
      <c r="G47" s="10"/>
      <c r="H47" s="11"/>
    </row>
    <row r="48" spans="1:8" ht="23.25" hidden="1">
      <c r="A48" s="13"/>
      <c r="B48" s="20" t="s">
        <v>37</v>
      </c>
      <c r="C48" s="22">
        <f t="shared" si="2"/>
        <v>90000</v>
      </c>
      <c r="D48" s="10"/>
      <c r="E48" s="10"/>
      <c r="F48" s="11"/>
      <c r="G48" s="10"/>
      <c r="H48" s="11"/>
    </row>
    <row r="49" spans="1:8" ht="23.25" hidden="1">
      <c r="A49" s="13"/>
      <c r="B49" s="20" t="s">
        <v>38</v>
      </c>
      <c r="C49" s="22"/>
      <c r="D49" s="27">
        <v>36000</v>
      </c>
      <c r="E49" s="27">
        <v>36000</v>
      </c>
      <c r="F49" s="11"/>
      <c r="G49" s="10"/>
      <c r="H49" s="11">
        <f>SUM(E49)-G49</f>
        <v>36000</v>
      </c>
    </row>
    <row r="50" spans="1:8" ht="23.25" hidden="1">
      <c r="A50" s="13">
        <v>5</v>
      </c>
      <c r="B50" s="145" t="s">
        <v>39</v>
      </c>
      <c r="C50" s="146"/>
      <c r="D50" s="10">
        <f>SUM(C51:C60)</f>
        <v>540000</v>
      </c>
      <c r="E50" s="10">
        <f>SUM(D51:D60)</f>
        <v>0</v>
      </c>
      <c r="F50" s="11"/>
      <c r="G50" s="10"/>
      <c r="H50" s="11">
        <f>E50-G50</f>
        <v>0</v>
      </c>
    </row>
    <row r="51" spans="1:8" ht="23.25" hidden="1">
      <c r="A51" s="13"/>
      <c r="B51" s="20" t="s">
        <v>40</v>
      </c>
      <c r="C51" s="22">
        <f>9000*6</f>
        <v>54000</v>
      </c>
      <c r="D51" s="10"/>
      <c r="E51" s="10"/>
      <c r="F51" s="11"/>
      <c r="G51" s="10"/>
      <c r="H51" s="11"/>
    </row>
    <row r="52" spans="1:8" ht="23.25" hidden="1">
      <c r="A52" s="13"/>
      <c r="B52" s="20" t="s">
        <v>41</v>
      </c>
      <c r="C52" s="22">
        <f aca="true" t="shared" si="3" ref="C52:C60">9000*6</f>
        <v>54000</v>
      </c>
      <c r="D52" s="10"/>
      <c r="E52" s="10"/>
      <c r="F52" s="11"/>
      <c r="G52" s="10"/>
      <c r="H52" s="11"/>
    </row>
    <row r="53" spans="1:8" ht="23.25" hidden="1">
      <c r="A53" s="13"/>
      <c r="B53" s="20" t="s">
        <v>42</v>
      </c>
      <c r="C53" s="22">
        <f t="shared" si="3"/>
        <v>54000</v>
      </c>
      <c r="D53" s="10"/>
      <c r="E53" s="10"/>
      <c r="F53" s="11"/>
      <c r="G53" s="10"/>
      <c r="H53" s="11"/>
    </row>
    <row r="54" spans="1:8" ht="23.25" hidden="1">
      <c r="A54" s="13"/>
      <c r="B54" s="20" t="s">
        <v>43</v>
      </c>
      <c r="C54" s="22">
        <f t="shared" si="3"/>
        <v>54000</v>
      </c>
      <c r="D54" s="10"/>
      <c r="E54" s="10"/>
      <c r="F54" s="11"/>
      <c r="G54" s="10"/>
      <c r="H54" s="11"/>
    </row>
    <row r="55" spans="1:8" ht="23.25" hidden="1">
      <c r="A55" s="13"/>
      <c r="B55" s="20" t="s">
        <v>44</v>
      </c>
      <c r="C55" s="22">
        <f t="shared" si="3"/>
        <v>54000</v>
      </c>
      <c r="D55" s="10"/>
      <c r="E55" s="10"/>
      <c r="F55" s="11"/>
      <c r="G55" s="10"/>
      <c r="H55" s="11"/>
    </row>
    <row r="56" spans="1:8" ht="23.25" hidden="1">
      <c r="A56" s="13"/>
      <c r="B56" s="20" t="s">
        <v>45</v>
      </c>
      <c r="C56" s="22">
        <f t="shared" si="3"/>
        <v>54000</v>
      </c>
      <c r="D56" s="10"/>
      <c r="E56" s="10"/>
      <c r="F56" s="11"/>
      <c r="G56" s="10"/>
      <c r="H56" s="11"/>
    </row>
    <row r="57" spans="1:8" ht="23.25" hidden="1">
      <c r="A57" s="13"/>
      <c r="B57" s="20" t="s">
        <v>46</v>
      </c>
      <c r="C57" s="22">
        <f t="shared" si="3"/>
        <v>54000</v>
      </c>
      <c r="D57" s="10"/>
      <c r="E57" s="10"/>
      <c r="F57" s="11"/>
      <c r="G57" s="10"/>
      <c r="H57" s="11"/>
    </row>
    <row r="58" spans="1:8" ht="23.25" hidden="1">
      <c r="A58" s="13"/>
      <c r="B58" s="20" t="s">
        <v>47</v>
      </c>
      <c r="C58" s="22">
        <f t="shared" si="3"/>
        <v>54000</v>
      </c>
      <c r="D58" s="10"/>
      <c r="E58" s="10"/>
      <c r="F58" s="11"/>
      <c r="G58" s="10"/>
      <c r="H58" s="11"/>
    </row>
    <row r="59" spans="1:8" ht="23.25" hidden="1">
      <c r="A59" s="13"/>
      <c r="B59" s="20" t="s">
        <v>48</v>
      </c>
      <c r="C59" s="22">
        <f t="shared" si="3"/>
        <v>54000</v>
      </c>
      <c r="D59" s="10"/>
      <c r="E59" s="10"/>
      <c r="F59" s="11"/>
      <c r="G59" s="10"/>
      <c r="H59" s="11"/>
    </row>
    <row r="60" spans="1:8" ht="23.25" hidden="1">
      <c r="A60" s="13"/>
      <c r="B60" s="20" t="s">
        <v>49</v>
      </c>
      <c r="C60" s="22">
        <f t="shared" si="3"/>
        <v>54000</v>
      </c>
      <c r="D60" s="10"/>
      <c r="E60" s="10"/>
      <c r="F60" s="11"/>
      <c r="G60" s="10"/>
      <c r="H60" s="11"/>
    </row>
    <row r="61" spans="1:8" ht="23.25" hidden="1">
      <c r="A61" s="13"/>
      <c r="B61" s="20" t="s">
        <v>50</v>
      </c>
      <c r="C61" s="22"/>
      <c r="D61" s="10">
        <v>27000</v>
      </c>
      <c r="E61" s="10">
        <v>27000</v>
      </c>
      <c r="F61" s="11"/>
      <c r="G61" s="10"/>
      <c r="H61" s="11">
        <f>E61-G61</f>
        <v>27000</v>
      </c>
    </row>
    <row r="62" spans="1:8" ht="63.75" customHeight="1" hidden="1">
      <c r="A62" s="13">
        <v>6</v>
      </c>
      <c r="B62" s="147" t="s">
        <v>335</v>
      </c>
      <c r="C62" s="148"/>
      <c r="D62" s="10">
        <f>26*17000*5</f>
        <v>2210000</v>
      </c>
      <c r="E62" s="10">
        <f>26*17000*5</f>
        <v>2210000</v>
      </c>
      <c r="F62" s="11"/>
      <c r="G62" s="10"/>
      <c r="H62" s="11">
        <f>E62-G62</f>
        <v>2210000</v>
      </c>
    </row>
    <row r="63" spans="1:8" ht="23.25" hidden="1">
      <c r="A63" s="13"/>
      <c r="B63" s="28" t="s">
        <v>352</v>
      </c>
      <c r="C63" s="29">
        <f>17000*5</f>
        <v>85000</v>
      </c>
      <c r="D63" s="10"/>
      <c r="E63" s="10"/>
      <c r="F63" s="11"/>
      <c r="G63" s="10"/>
      <c r="H63" s="11"/>
    </row>
    <row r="64" spans="1:8" ht="23.25" hidden="1">
      <c r="A64" s="13"/>
      <c r="B64" s="28" t="s">
        <v>29</v>
      </c>
      <c r="C64" s="29">
        <f aca="true" t="shared" si="4" ref="C64:C88">17000*5</f>
        <v>85000</v>
      </c>
      <c r="D64" s="10"/>
      <c r="E64" s="10"/>
      <c r="F64" s="11"/>
      <c r="G64" s="10"/>
      <c r="H64" s="11"/>
    </row>
    <row r="65" spans="1:8" ht="23.25" hidden="1">
      <c r="A65" s="13"/>
      <c r="B65" s="28" t="s">
        <v>353</v>
      </c>
      <c r="C65" s="29">
        <f t="shared" si="4"/>
        <v>85000</v>
      </c>
      <c r="D65" s="10"/>
      <c r="E65" s="10"/>
      <c r="F65" s="11"/>
      <c r="G65" s="10"/>
      <c r="H65" s="11"/>
    </row>
    <row r="66" spans="1:8" ht="23.25" hidden="1">
      <c r="A66" s="13"/>
      <c r="B66" s="28" t="s">
        <v>354</v>
      </c>
      <c r="C66" s="29">
        <f t="shared" si="4"/>
        <v>85000</v>
      </c>
      <c r="D66" s="10"/>
      <c r="E66" s="10"/>
      <c r="F66" s="11"/>
      <c r="G66" s="10"/>
      <c r="H66" s="11"/>
    </row>
    <row r="67" spans="1:8" ht="23.25" hidden="1">
      <c r="A67" s="13"/>
      <c r="B67" s="28" t="s">
        <v>355</v>
      </c>
      <c r="C67" s="29">
        <f t="shared" si="4"/>
        <v>85000</v>
      </c>
      <c r="D67" s="10"/>
      <c r="E67" s="10"/>
      <c r="F67" s="11"/>
      <c r="G67" s="10"/>
      <c r="H67" s="11"/>
    </row>
    <row r="68" spans="1:8" ht="23.25" hidden="1">
      <c r="A68" s="13"/>
      <c r="B68" s="28" t="s">
        <v>356</v>
      </c>
      <c r="C68" s="29">
        <f t="shared" si="4"/>
        <v>85000</v>
      </c>
      <c r="D68" s="10"/>
      <c r="E68" s="10"/>
      <c r="F68" s="11"/>
      <c r="G68" s="10"/>
      <c r="H68" s="11"/>
    </row>
    <row r="69" spans="1:8" ht="23.25" hidden="1">
      <c r="A69" s="13"/>
      <c r="B69" s="28" t="s">
        <v>357</v>
      </c>
      <c r="C69" s="29">
        <f t="shared" si="4"/>
        <v>85000</v>
      </c>
      <c r="D69" s="10"/>
      <c r="E69" s="10"/>
      <c r="F69" s="11"/>
      <c r="G69" s="10"/>
      <c r="H69" s="11"/>
    </row>
    <row r="70" spans="1:8" ht="23.25" hidden="1">
      <c r="A70" s="13"/>
      <c r="B70" s="28" t="s">
        <v>358</v>
      </c>
      <c r="C70" s="29">
        <f t="shared" si="4"/>
        <v>85000</v>
      </c>
      <c r="D70" s="10"/>
      <c r="E70" s="10"/>
      <c r="F70" s="11"/>
      <c r="G70" s="10"/>
      <c r="H70" s="11"/>
    </row>
    <row r="71" spans="1:8" ht="23.25" hidden="1">
      <c r="A71" s="13"/>
      <c r="B71" s="28" t="s">
        <v>359</v>
      </c>
      <c r="C71" s="29">
        <f t="shared" si="4"/>
        <v>85000</v>
      </c>
      <c r="D71" s="10"/>
      <c r="E71" s="10"/>
      <c r="F71" s="11"/>
      <c r="G71" s="10"/>
      <c r="H71" s="11"/>
    </row>
    <row r="72" spans="1:8" ht="23.25" hidden="1">
      <c r="A72" s="13"/>
      <c r="B72" s="28" t="s">
        <v>360</v>
      </c>
      <c r="C72" s="29">
        <f t="shared" si="4"/>
        <v>85000</v>
      </c>
      <c r="D72" s="10"/>
      <c r="E72" s="10"/>
      <c r="F72" s="11"/>
      <c r="G72" s="10"/>
      <c r="H72" s="11"/>
    </row>
    <row r="73" spans="1:8" ht="23.25" hidden="1">
      <c r="A73" s="13"/>
      <c r="B73" s="28" t="s">
        <v>361</v>
      </c>
      <c r="C73" s="29">
        <f t="shared" si="4"/>
        <v>85000</v>
      </c>
      <c r="D73" s="10"/>
      <c r="E73" s="10"/>
      <c r="F73" s="11"/>
      <c r="G73" s="10"/>
      <c r="H73" s="11"/>
    </row>
    <row r="74" spans="1:8" ht="23.25" hidden="1">
      <c r="A74" s="13"/>
      <c r="B74" s="28" t="s">
        <v>362</v>
      </c>
      <c r="C74" s="29">
        <f t="shared" si="4"/>
        <v>85000</v>
      </c>
      <c r="D74" s="10"/>
      <c r="E74" s="10"/>
      <c r="F74" s="11"/>
      <c r="G74" s="10"/>
      <c r="H74" s="11"/>
    </row>
    <row r="75" spans="1:8" ht="23.25" hidden="1">
      <c r="A75" s="13"/>
      <c r="B75" s="28" t="s">
        <v>363</v>
      </c>
      <c r="C75" s="29">
        <f t="shared" si="4"/>
        <v>85000</v>
      </c>
      <c r="D75" s="10"/>
      <c r="E75" s="10"/>
      <c r="F75" s="11"/>
      <c r="G75" s="10"/>
      <c r="H75" s="11"/>
    </row>
    <row r="76" spans="1:8" ht="23.25" hidden="1">
      <c r="A76" s="13"/>
      <c r="B76" s="28" t="s">
        <v>364</v>
      </c>
      <c r="C76" s="29">
        <f t="shared" si="4"/>
        <v>85000</v>
      </c>
      <c r="D76" s="10"/>
      <c r="E76" s="10"/>
      <c r="F76" s="11"/>
      <c r="G76" s="10"/>
      <c r="H76" s="11"/>
    </row>
    <row r="77" spans="1:8" ht="23.25" hidden="1">
      <c r="A77" s="13"/>
      <c r="B77" s="28" t="s">
        <v>365</v>
      </c>
      <c r="C77" s="29">
        <f t="shared" si="4"/>
        <v>85000</v>
      </c>
      <c r="D77" s="10"/>
      <c r="E77" s="10"/>
      <c r="F77" s="11"/>
      <c r="G77" s="10"/>
      <c r="H77" s="11"/>
    </row>
    <row r="78" spans="1:8" ht="23.25" hidden="1">
      <c r="A78" s="13"/>
      <c r="B78" s="28" t="s">
        <v>366</v>
      </c>
      <c r="C78" s="29">
        <f t="shared" si="4"/>
        <v>85000</v>
      </c>
      <c r="D78" s="10"/>
      <c r="E78" s="10"/>
      <c r="F78" s="11"/>
      <c r="G78" s="10"/>
      <c r="H78" s="11"/>
    </row>
    <row r="79" spans="1:8" ht="23.25" hidden="1">
      <c r="A79" s="13"/>
      <c r="B79" s="28" t="s">
        <v>367</v>
      </c>
      <c r="C79" s="29">
        <f t="shared" si="4"/>
        <v>85000</v>
      </c>
      <c r="D79" s="10"/>
      <c r="E79" s="10"/>
      <c r="F79" s="11"/>
      <c r="G79" s="10"/>
      <c r="H79" s="11"/>
    </row>
    <row r="80" spans="1:8" ht="23.25" hidden="1">
      <c r="A80" s="13"/>
      <c r="B80" s="28" t="s">
        <v>368</v>
      </c>
      <c r="C80" s="29">
        <f t="shared" si="4"/>
        <v>85000</v>
      </c>
      <c r="D80" s="10"/>
      <c r="E80" s="10"/>
      <c r="F80" s="11"/>
      <c r="G80" s="10"/>
      <c r="H80" s="11"/>
    </row>
    <row r="81" spans="1:8" ht="23.25" hidden="1">
      <c r="A81" s="13"/>
      <c r="B81" s="28" t="s">
        <v>369</v>
      </c>
      <c r="C81" s="29">
        <f t="shared" si="4"/>
        <v>85000</v>
      </c>
      <c r="D81" s="10"/>
      <c r="E81" s="10"/>
      <c r="F81" s="11"/>
      <c r="G81" s="10"/>
      <c r="H81" s="11"/>
    </row>
    <row r="82" spans="1:8" ht="23.25" hidden="1">
      <c r="A82" s="13"/>
      <c r="B82" s="28" t="s">
        <v>370</v>
      </c>
      <c r="C82" s="29">
        <f t="shared" si="4"/>
        <v>85000</v>
      </c>
      <c r="D82" s="10"/>
      <c r="E82" s="10"/>
      <c r="F82" s="11"/>
      <c r="G82" s="10"/>
      <c r="H82" s="11"/>
    </row>
    <row r="83" spans="1:8" ht="23.25" hidden="1">
      <c r="A83" s="13"/>
      <c r="B83" s="28" t="s">
        <v>371</v>
      </c>
      <c r="C83" s="29">
        <f t="shared" si="4"/>
        <v>85000</v>
      </c>
      <c r="D83" s="10"/>
      <c r="E83" s="10"/>
      <c r="F83" s="11"/>
      <c r="G83" s="10"/>
      <c r="H83" s="11"/>
    </row>
    <row r="84" spans="1:8" ht="23.25" hidden="1">
      <c r="A84" s="13"/>
      <c r="B84" s="28" t="s">
        <v>372</v>
      </c>
      <c r="C84" s="29">
        <f t="shared" si="4"/>
        <v>85000</v>
      </c>
      <c r="D84" s="10"/>
      <c r="E84" s="10"/>
      <c r="F84" s="11"/>
      <c r="G84" s="10"/>
      <c r="H84" s="11"/>
    </row>
    <row r="85" spans="1:8" ht="23.25" hidden="1">
      <c r="A85" s="13"/>
      <c r="B85" s="28" t="s">
        <v>373</v>
      </c>
      <c r="C85" s="29">
        <f t="shared" si="4"/>
        <v>85000</v>
      </c>
      <c r="D85" s="10"/>
      <c r="E85" s="10"/>
      <c r="F85" s="11"/>
      <c r="G85" s="10"/>
      <c r="H85" s="11"/>
    </row>
    <row r="86" spans="1:8" ht="23.25" hidden="1">
      <c r="A86" s="13"/>
      <c r="B86" s="28" t="s">
        <v>374</v>
      </c>
      <c r="C86" s="29">
        <f t="shared" si="4"/>
        <v>85000</v>
      </c>
      <c r="D86" s="10"/>
      <c r="E86" s="10"/>
      <c r="F86" s="11"/>
      <c r="G86" s="10"/>
      <c r="H86" s="11"/>
    </row>
    <row r="87" spans="1:8" ht="23.25" hidden="1">
      <c r="A87" s="13"/>
      <c r="B87" s="28" t="s">
        <v>375</v>
      </c>
      <c r="C87" s="29">
        <f t="shared" si="4"/>
        <v>85000</v>
      </c>
      <c r="D87" s="10"/>
      <c r="E87" s="10"/>
      <c r="F87" s="11"/>
      <c r="G87" s="10"/>
      <c r="H87" s="11"/>
    </row>
    <row r="88" spans="1:8" ht="23.25" hidden="1">
      <c r="A88" s="13"/>
      <c r="B88" s="28" t="s">
        <v>141</v>
      </c>
      <c r="C88" s="29">
        <f t="shared" si="4"/>
        <v>85000</v>
      </c>
      <c r="D88" s="10"/>
      <c r="E88" s="10"/>
      <c r="F88" s="11"/>
      <c r="G88" s="10"/>
      <c r="H88" s="11"/>
    </row>
    <row r="89" spans="1:8" ht="49.5" customHeight="1" hidden="1">
      <c r="A89" s="30">
        <v>7</v>
      </c>
      <c r="B89" s="164" t="s">
        <v>51</v>
      </c>
      <c r="C89" s="165"/>
      <c r="D89" s="10"/>
      <c r="E89" s="10"/>
      <c r="F89" s="11"/>
      <c r="G89" s="10"/>
      <c r="H89" s="11">
        <f>E89-G89</f>
        <v>0</v>
      </c>
    </row>
    <row r="90" spans="1:8" ht="23.25" hidden="1">
      <c r="A90" s="13"/>
      <c r="B90" s="31" t="s">
        <v>52</v>
      </c>
      <c r="C90" s="32"/>
      <c r="D90" s="10"/>
      <c r="E90" s="10"/>
      <c r="F90" s="11"/>
      <c r="G90" s="10"/>
      <c r="H90" s="11"/>
    </row>
    <row r="91" spans="1:8" ht="23.25" hidden="1">
      <c r="A91" s="13"/>
      <c r="B91" s="31" t="s">
        <v>53</v>
      </c>
      <c r="C91" s="32"/>
      <c r="D91" s="10"/>
      <c r="E91" s="10"/>
      <c r="F91" s="11"/>
      <c r="G91" s="10"/>
      <c r="H91" s="11"/>
    </row>
    <row r="92" spans="1:8" ht="23.25" hidden="1">
      <c r="A92" s="13"/>
      <c r="B92" s="31" t="s">
        <v>54</v>
      </c>
      <c r="C92" s="32"/>
      <c r="D92" s="10"/>
      <c r="E92" s="10"/>
      <c r="F92" s="11"/>
      <c r="G92" s="10"/>
      <c r="H92" s="11"/>
    </row>
    <row r="93" spans="1:8" ht="23.25" hidden="1">
      <c r="A93" s="13"/>
      <c r="B93" s="31" t="s">
        <v>55</v>
      </c>
      <c r="C93" s="32"/>
      <c r="D93" s="10"/>
      <c r="E93" s="10"/>
      <c r="F93" s="11"/>
      <c r="G93" s="10"/>
      <c r="H93" s="11"/>
    </row>
    <row r="94" spans="1:8" ht="23.25" hidden="1">
      <c r="A94" s="13"/>
      <c r="B94" s="31" t="s">
        <v>56</v>
      </c>
      <c r="C94" s="32"/>
      <c r="D94" s="10"/>
      <c r="E94" s="10"/>
      <c r="F94" s="11"/>
      <c r="G94" s="10"/>
      <c r="H94" s="11"/>
    </row>
    <row r="95" spans="1:8" ht="23.25" hidden="1">
      <c r="A95" s="13"/>
      <c r="B95" s="31" t="s">
        <v>57</v>
      </c>
      <c r="C95" s="32"/>
      <c r="D95" s="10"/>
      <c r="E95" s="10"/>
      <c r="F95" s="11"/>
      <c r="G95" s="10"/>
      <c r="H95" s="11"/>
    </row>
    <row r="96" spans="1:8" ht="23.25" hidden="1">
      <c r="A96" s="13"/>
      <c r="B96" s="31" t="s">
        <v>58</v>
      </c>
      <c r="C96" s="32"/>
      <c r="D96" s="10"/>
      <c r="E96" s="10"/>
      <c r="F96" s="11"/>
      <c r="G96" s="10"/>
      <c r="H96" s="11"/>
    </row>
    <row r="97" spans="1:8" ht="23.25" hidden="1">
      <c r="A97" s="13"/>
      <c r="B97" s="31" t="s">
        <v>59</v>
      </c>
      <c r="C97" s="32"/>
      <c r="D97" s="10"/>
      <c r="E97" s="10"/>
      <c r="F97" s="11"/>
      <c r="G97" s="10"/>
      <c r="H97" s="11"/>
    </row>
    <row r="98" spans="1:8" ht="23.25" hidden="1">
      <c r="A98" s="13"/>
      <c r="B98" s="31" t="s">
        <v>60</v>
      </c>
      <c r="C98" s="32"/>
      <c r="D98" s="10"/>
      <c r="E98" s="10"/>
      <c r="F98" s="11"/>
      <c r="G98" s="10"/>
      <c r="H98" s="11"/>
    </row>
    <row r="99" spans="1:8" ht="23.25" hidden="1">
      <c r="A99" s="13"/>
      <c r="B99" s="31" t="s">
        <v>61</v>
      </c>
      <c r="C99" s="32"/>
      <c r="D99" s="10"/>
      <c r="E99" s="10"/>
      <c r="F99" s="11"/>
      <c r="G99" s="10"/>
      <c r="H99" s="11"/>
    </row>
    <row r="100" spans="1:8" ht="23.25" hidden="1">
      <c r="A100" s="13"/>
      <c r="B100" s="31" t="s">
        <v>62</v>
      </c>
      <c r="C100" s="32"/>
      <c r="D100" s="10"/>
      <c r="E100" s="10"/>
      <c r="F100" s="11"/>
      <c r="G100" s="10"/>
      <c r="H100" s="11"/>
    </row>
    <row r="101" spans="1:8" ht="23.25" hidden="1">
      <c r="A101" s="13"/>
      <c r="B101" s="31" t="s">
        <v>63</v>
      </c>
      <c r="C101" s="32"/>
      <c r="D101" s="10"/>
      <c r="E101" s="10"/>
      <c r="F101" s="11"/>
      <c r="G101" s="10"/>
      <c r="H101" s="11"/>
    </row>
    <row r="102" spans="1:8" ht="23.25" hidden="1">
      <c r="A102" s="13"/>
      <c r="B102" s="31" t="s">
        <v>64</v>
      </c>
      <c r="C102" s="32"/>
      <c r="D102" s="10"/>
      <c r="E102" s="10"/>
      <c r="F102" s="11"/>
      <c r="G102" s="10"/>
      <c r="H102" s="11"/>
    </row>
    <row r="103" spans="1:8" ht="23.25" hidden="1">
      <c r="A103" s="13"/>
      <c r="B103" s="31" t="s">
        <v>65</v>
      </c>
      <c r="C103" s="32"/>
      <c r="D103" s="10"/>
      <c r="E103" s="10"/>
      <c r="F103" s="11"/>
      <c r="G103" s="10"/>
      <c r="H103" s="11"/>
    </row>
    <row r="104" spans="1:8" ht="23.25" hidden="1">
      <c r="A104" s="13"/>
      <c r="B104" s="31" t="s">
        <v>66</v>
      </c>
      <c r="C104" s="32"/>
      <c r="D104" s="10"/>
      <c r="E104" s="10"/>
      <c r="F104" s="11"/>
      <c r="G104" s="10"/>
      <c r="H104" s="11"/>
    </row>
    <row r="105" spans="1:8" ht="23.25" hidden="1">
      <c r="A105" s="13"/>
      <c r="B105" s="31" t="s">
        <v>67</v>
      </c>
      <c r="C105" s="32"/>
      <c r="D105" s="10"/>
      <c r="E105" s="10"/>
      <c r="F105" s="11"/>
      <c r="G105" s="10"/>
      <c r="H105" s="11"/>
    </row>
    <row r="106" spans="1:8" ht="23.25" hidden="1">
      <c r="A106" s="13"/>
      <c r="B106" s="31" t="s">
        <v>68</v>
      </c>
      <c r="C106" s="32"/>
      <c r="D106" s="10"/>
      <c r="E106" s="10"/>
      <c r="F106" s="11"/>
      <c r="G106" s="10"/>
      <c r="H106" s="11"/>
    </row>
    <row r="107" spans="1:8" ht="23.25" hidden="1">
      <c r="A107" s="13"/>
      <c r="B107" s="31" t="s">
        <v>69</v>
      </c>
      <c r="C107" s="32"/>
      <c r="D107" s="10"/>
      <c r="E107" s="10"/>
      <c r="F107" s="11"/>
      <c r="G107" s="10"/>
      <c r="H107" s="11"/>
    </row>
    <row r="108" spans="1:8" ht="23.25" hidden="1">
      <c r="A108" s="13"/>
      <c r="B108" s="31" t="s">
        <v>70</v>
      </c>
      <c r="C108" s="32"/>
      <c r="D108" s="10"/>
      <c r="E108" s="10"/>
      <c r="F108" s="11"/>
      <c r="G108" s="10"/>
      <c r="H108" s="11"/>
    </row>
    <row r="109" spans="1:8" ht="23.25" hidden="1">
      <c r="A109" s="13"/>
      <c r="B109" s="31" t="s">
        <v>71</v>
      </c>
      <c r="C109" s="32"/>
      <c r="D109" s="10"/>
      <c r="E109" s="10"/>
      <c r="F109" s="11"/>
      <c r="G109" s="10"/>
      <c r="H109" s="11"/>
    </row>
    <row r="110" spans="1:8" ht="23.25" hidden="1">
      <c r="A110" s="13"/>
      <c r="B110" s="20" t="s">
        <v>72</v>
      </c>
      <c r="C110" s="22"/>
      <c r="D110" s="10"/>
      <c r="E110" s="10"/>
      <c r="F110" s="11"/>
      <c r="G110" s="10"/>
      <c r="H110" s="11">
        <f>E110-G110</f>
        <v>0</v>
      </c>
    </row>
    <row r="111" spans="1:8" ht="23.25" hidden="1">
      <c r="A111" s="13">
        <v>7</v>
      </c>
      <c r="B111" s="145" t="s">
        <v>73</v>
      </c>
      <c r="C111" s="146"/>
      <c r="D111" s="10">
        <v>3600000</v>
      </c>
      <c r="E111" s="10">
        <v>3600000</v>
      </c>
      <c r="F111" s="11"/>
      <c r="G111" s="10"/>
      <c r="H111" s="11">
        <f>E111-G111</f>
        <v>3600000</v>
      </c>
    </row>
    <row r="112" spans="1:8" ht="23.25" hidden="1">
      <c r="A112" s="13"/>
      <c r="B112" s="20" t="s">
        <v>170</v>
      </c>
      <c r="C112" s="33"/>
      <c r="D112" s="10"/>
      <c r="E112" s="10"/>
      <c r="F112" s="11"/>
      <c r="G112" s="10"/>
      <c r="H112" s="11"/>
    </row>
    <row r="113" spans="1:8" ht="23.25" hidden="1">
      <c r="A113" s="13"/>
      <c r="B113" s="20" t="s">
        <v>74</v>
      </c>
      <c r="C113" s="33"/>
      <c r="D113" s="10"/>
      <c r="E113" s="10"/>
      <c r="F113" s="11"/>
      <c r="G113" s="10"/>
      <c r="H113" s="11"/>
    </row>
    <row r="114" spans="1:8" ht="23.25" hidden="1">
      <c r="A114" s="13"/>
      <c r="B114" s="20" t="s">
        <v>75</v>
      </c>
      <c r="C114" s="33"/>
      <c r="D114" s="10"/>
      <c r="E114" s="10"/>
      <c r="F114" s="11"/>
      <c r="G114" s="10"/>
      <c r="H114" s="11"/>
    </row>
    <row r="115" spans="1:8" ht="23.25" hidden="1">
      <c r="A115" s="13"/>
      <c r="B115" s="20" t="s">
        <v>76</v>
      </c>
      <c r="C115" s="33"/>
      <c r="D115" s="10"/>
      <c r="E115" s="10"/>
      <c r="F115" s="11"/>
      <c r="G115" s="10"/>
      <c r="H115" s="11"/>
    </row>
    <row r="116" spans="1:8" ht="23.25" hidden="1">
      <c r="A116" s="13"/>
      <c r="B116" s="20" t="s">
        <v>77</v>
      </c>
      <c r="C116" s="33"/>
      <c r="D116" s="10"/>
      <c r="E116" s="10"/>
      <c r="F116" s="11"/>
      <c r="G116" s="10"/>
      <c r="H116" s="11"/>
    </row>
    <row r="117" spans="1:8" ht="23.25" hidden="1">
      <c r="A117" s="13"/>
      <c r="B117" s="20" t="s">
        <v>78</v>
      </c>
      <c r="C117" s="33"/>
      <c r="D117" s="10"/>
      <c r="E117" s="10"/>
      <c r="F117" s="11"/>
      <c r="G117" s="10"/>
      <c r="H117" s="11"/>
    </row>
    <row r="118" spans="1:8" ht="23.25" hidden="1">
      <c r="A118" s="13"/>
      <c r="B118" s="20" t="s">
        <v>79</v>
      </c>
      <c r="C118" s="33"/>
      <c r="D118" s="10"/>
      <c r="E118" s="10"/>
      <c r="F118" s="11"/>
      <c r="G118" s="10"/>
      <c r="H118" s="11"/>
    </row>
    <row r="119" spans="1:8" ht="23.25" hidden="1">
      <c r="A119" s="13"/>
      <c r="B119" s="20" t="s">
        <v>80</v>
      </c>
      <c r="C119" s="33"/>
      <c r="D119" s="10"/>
      <c r="E119" s="10"/>
      <c r="F119" s="11"/>
      <c r="G119" s="10"/>
      <c r="H119" s="11"/>
    </row>
    <row r="120" spans="1:8" ht="23.25" hidden="1">
      <c r="A120" s="13"/>
      <c r="B120" s="20" t="s">
        <v>81</v>
      </c>
      <c r="C120" s="33"/>
      <c r="D120" s="10"/>
      <c r="E120" s="10"/>
      <c r="F120" s="11"/>
      <c r="G120" s="10"/>
      <c r="H120" s="11"/>
    </row>
    <row r="121" spans="1:8" ht="23.25" hidden="1">
      <c r="A121" s="13"/>
      <c r="B121" s="20" t="s">
        <v>82</v>
      </c>
      <c r="C121" s="33"/>
      <c r="D121" s="10"/>
      <c r="E121" s="10"/>
      <c r="F121" s="11"/>
      <c r="G121" s="10"/>
      <c r="H121" s="11"/>
    </row>
    <row r="122" spans="1:8" ht="23.25" hidden="1">
      <c r="A122" s="13"/>
      <c r="B122" s="20" t="s">
        <v>83</v>
      </c>
      <c r="C122" s="33"/>
      <c r="D122" s="10"/>
      <c r="E122" s="10"/>
      <c r="F122" s="11"/>
      <c r="G122" s="10"/>
      <c r="H122" s="11"/>
    </row>
    <row r="123" spans="1:8" ht="23.25" hidden="1">
      <c r="A123" s="13"/>
      <c r="B123" s="20" t="s">
        <v>84</v>
      </c>
      <c r="C123" s="33"/>
      <c r="D123" s="10"/>
      <c r="E123" s="10"/>
      <c r="F123" s="11"/>
      <c r="G123" s="10"/>
      <c r="H123" s="11"/>
    </row>
    <row r="124" spans="1:8" ht="23.25" hidden="1">
      <c r="A124" s="13"/>
      <c r="B124" s="20" t="s">
        <v>85</v>
      </c>
      <c r="C124" s="33"/>
      <c r="D124" s="10"/>
      <c r="E124" s="10"/>
      <c r="F124" s="11"/>
      <c r="G124" s="10"/>
      <c r="H124" s="11"/>
    </row>
    <row r="125" spans="1:8" ht="23.25" hidden="1">
      <c r="A125" s="13"/>
      <c r="B125" s="20" t="s">
        <v>86</v>
      </c>
      <c r="C125" s="33"/>
      <c r="D125" s="10"/>
      <c r="E125" s="10"/>
      <c r="F125" s="11"/>
      <c r="G125" s="10"/>
      <c r="H125" s="11"/>
    </row>
    <row r="126" spans="1:8" ht="23.25" hidden="1">
      <c r="A126" s="13"/>
      <c r="B126" s="20" t="s">
        <v>87</v>
      </c>
      <c r="C126" s="33"/>
      <c r="D126" s="10"/>
      <c r="E126" s="10"/>
      <c r="F126" s="11"/>
      <c r="G126" s="10"/>
      <c r="H126" s="11"/>
    </row>
    <row r="127" spans="1:8" ht="23.25" hidden="1">
      <c r="A127" s="13"/>
      <c r="B127" s="20" t="s">
        <v>88</v>
      </c>
      <c r="C127" s="33"/>
      <c r="D127" s="10"/>
      <c r="E127" s="10"/>
      <c r="F127" s="11"/>
      <c r="G127" s="10"/>
      <c r="H127" s="11"/>
    </row>
    <row r="128" spans="1:8" ht="23.25" hidden="1">
      <c r="A128" s="13"/>
      <c r="B128" s="20" t="s">
        <v>89</v>
      </c>
      <c r="C128" s="33"/>
      <c r="D128" s="10"/>
      <c r="E128" s="10"/>
      <c r="F128" s="11"/>
      <c r="G128" s="10"/>
      <c r="H128" s="11"/>
    </row>
    <row r="129" spans="1:8" ht="23.25" hidden="1">
      <c r="A129" s="13"/>
      <c r="B129" s="20" t="s">
        <v>90</v>
      </c>
      <c r="C129" s="33"/>
      <c r="D129" s="10"/>
      <c r="E129" s="10"/>
      <c r="F129" s="11"/>
      <c r="G129" s="10"/>
      <c r="H129" s="11"/>
    </row>
    <row r="130" spans="1:8" ht="23.25" hidden="1">
      <c r="A130" s="13"/>
      <c r="B130" s="20" t="s">
        <v>91</v>
      </c>
      <c r="C130" s="33"/>
      <c r="D130" s="10"/>
      <c r="E130" s="10"/>
      <c r="F130" s="11"/>
      <c r="G130" s="10"/>
      <c r="H130" s="11"/>
    </row>
    <row r="131" spans="1:8" ht="23.25" hidden="1">
      <c r="A131" s="13"/>
      <c r="B131" s="20" t="s">
        <v>92</v>
      </c>
      <c r="C131" s="33"/>
      <c r="D131" s="10"/>
      <c r="E131" s="10"/>
      <c r="F131" s="11"/>
      <c r="G131" s="10"/>
      <c r="H131" s="11"/>
    </row>
    <row r="132" spans="1:8" ht="23.25" hidden="1">
      <c r="A132" s="13"/>
      <c r="B132" s="20" t="s">
        <v>93</v>
      </c>
      <c r="C132" s="33"/>
      <c r="D132" s="10"/>
      <c r="E132" s="10"/>
      <c r="F132" s="11"/>
      <c r="G132" s="10"/>
      <c r="H132" s="11"/>
    </row>
    <row r="133" spans="1:8" ht="23.25" hidden="1">
      <c r="A133" s="13"/>
      <c r="B133" s="20" t="s">
        <v>94</v>
      </c>
      <c r="C133" s="33"/>
      <c r="D133" s="10"/>
      <c r="E133" s="10"/>
      <c r="F133" s="11"/>
      <c r="G133" s="10"/>
      <c r="H133" s="11"/>
    </row>
    <row r="134" spans="1:8" ht="23.25" hidden="1">
      <c r="A134" s="13"/>
      <c r="B134" s="20" t="s">
        <v>206</v>
      </c>
      <c r="C134" s="33"/>
      <c r="D134" s="10"/>
      <c r="E134" s="10"/>
      <c r="F134" s="11"/>
      <c r="G134" s="10"/>
      <c r="H134" s="11"/>
    </row>
    <row r="135" spans="1:8" ht="23.25" hidden="1">
      <c r="A135" s="13"/>
      <c r="B135" s="20" t="s">
        <v>95</v>
      </c>
      <c r="C135" s="33"/>
      <c r="D135" s="10"/>
      <c r="E135" s="10"/>
      <c r="F135" s="11"/>
      <c r="G135" s="10"/>
      <c r="H135" s="11"/>
    </row>
    <row r="136" spans="1:8" ht="23.25" hidden="1">
      <c r="A136" s="13"/>
      <c r="B136" s="20" t="s">
        <v>96</v>
      </c>
      <c r="C136" s="33"/>
      <c r="D136" s="10"/>
      <c r="E136" s="10"/>
      <c r="F136" s="11"/>
      <c r="G136" s="10"/>
      <c r="H136" s="11"/>
    </row>
    <row r="137" spans="1:8" ht="23.25" hidden="1">
      <c r="A137" s="13"/>
      <c r="B137" s="20" t="s">
        <v>97</v>
      </c>
      <c r="C137" s="33"/>
      <c r="D137" s="10"/>
      <c r="E137" s="10"/>
      <c r="F137" s="11"/>
      <c r="G137" s="10"/>
      <c r="H137" s="11"/>
    </row>
    <row r="138" spans="1:8" ht="23.25" hidden="1">
      <c r="A138" s="13"/>
      <c r="B138" s="20" t="s">
        <v>98</v>
      </c>
      <c r="C138" s="33"/>
      <c r="D138" s="10"/>
      <c r="E138" s="10"/>
      <c r="F138" s="11"/>
      <c r="G138" s="10"/>
      <c r="H138" s="11"/>
    </row>
    <row r="139" spans="1:8" ht="23.25" hidden="1">
      <c r="A139" s="13"/>
      <c r="B139" s="20" t="s">
        <v>99</v>
      </c>
      <c r="C139" s="33"/>
      <c r="D139" s="10"/>
      <c r="E139" s="10"/>
      <c r="F139" s="11"/>
      <c r="G139" s="10"/>
      <c r="H139" s="11"/>
    </row>
    <row r="140" spans="1:8" ht="23.25" hidden="1">
      <c r="A140" s="13"/>
      <c r="B140" s="20" t="s">
        <v>100</v>
      </c>
      <c r="C140" s="33"/>
      <c r="D140" s="10"/>
      <c r="E140" s="10"/>
      <c r="F140" s="11"/>
      <c r="G140" s="10"/>
      <c r="H140" s="11"/>
    </row>
    <row r="141" spans="1:8" ht="23.25" hidden="1">
      <c r="A141" s="13"/>
      <c r="B141" s="20" t="s">
        <v>101</v>
      </c>
      <c r="C141" s="33"/>
      <c r="D141" s="10"/>
      <c r="E141" s="10"/>
      <c r="F141" s="11"/>
      <c r="G141" s="10"/>
      <c r="H141" s="11"/>
    </row>
    <row r="142" spans="1:8" ht="23.25" hidden="1">
      <c r="A142" s="13"/>
      <c r="B142" s="20" t="s">
        <v>102</v>
      </c>
      <c r="C142" s="33"/>
      <c r="D142" s="10"/>
      <c r="E142" s="10"/>
      <c r="F142" s="11"/>
      <c r="G142" s="10"/>
      <c r="H142" s="11"/>
    </row>
    <row r="143" spans="1:8" ht="23.25" hidden="1">
      <c r="A143" s="13"/>
      <c r="B143" s="20" t="s">
        <v>103</v>
      </c>
      <c r="C143" s="33"/>
      <c r="D143" s="10"/>
      <c r="E143" s="10"/>
      <c r="F143" s="11"/>
      <c r="G143" s="10"/>
      <c r="H143" s="11"/>
    </row>
    <row r="144" spans="1:8" ht="23.25" hidden="1">
      <c r="A144" s="13"/>
      <c r="B144" s="20" t="s">
        <v>104</v>
      </c>
      <c r="C144" s="33"/>
      <c r="D144" s="10"/>
      <c r="E144" s="10"/>
      <c r="F144" s="11"/>
      <c r="G144" s="10"/>
      <c r="H144" s="11"/>
    </row>
    <row r="145" spans="1:8" ht="23.25" hidden="1">
      <c r="A145" s="13"/>
      <c r="B145" s="20" t="s">
        <v>105</v>
      </c>
      <c r="C145" s="33"/>
      <c r="D145" s="10"/>
      <c r="E145" s="10"/>
      <c r="F145" s="11"/>
      <c r="G145" s="10"/>
      <c r="H145" s="11"/>
    </row>
    <row r="146" spans="1:8" ht="23.25" hidden="1">
      <c r="A146" s="13"/>
      <c r="B146" s="20" t="s">
        <v>106</v>
      </c>
      <c r="C146" s="33"/>
      <c r="D146" s="10"/>
      <c r="E146" s="10"/>
      <c r="F146" s="11"/>
      <c r="G146" s="10"/>
      <c r="H146" s="11"/>
    </row>
    <row r="147" spans="1:8" ht="23.25" hidden="1">
      <c r="A147" s="13"/>
      <c r="B147" s="20" t="s">
        <v>107</v>
      </c>
      <c r="C147" s="33"/>
      <c r="D147" s="10"/>
      <c r="E147" s="10"/>
      <c r="F147" s="11"/>
      <c r="G147" s="10"/>
      <c r="H147" s="11"/>
    </row>
    <row r="148" spans="1:8" ht="23.25" hidden="1">
      <c r="A148" s="13"/>
      <c r="B148" s="20" t="s">
        <v>108</v>
      </c>
      <c r="C148" s="33"/>
      <c r="D148" s="10"/>
      <c r="E148" s="10"/>
      <c r="F148" s="11"/>
      <c r="G148" s="10"/>
      <c r="H148" s="11"/>
    </row>
    <row r="149" spans="1:8" ht="23.25" hidden="1">
      <c r="A149" s="13"/>
      <c r="B149" s="20" t="s">
        <v>109</v>
      </c>
      <c r="C149" s="33"/>
      <c r="D149" s="10"/>
      <c r="E149" s="10"/>
      <c r="F149" s="11"/>
      <c r="G149" s="10"/>
      <c r="H149" s="11"/>
    </row>
    <row r="150" spans="1:8" ht="23.25" hidden="1">
      <c r="A150" s="13"/>
      <c r="B150" s="20" t="s">
        <v>110</v>
      </c>
      <c r="C150" s="33"/>
      <c r="D150" s="10"/>
      <c r="E150" s="10"/>
      <c r="F150" s="11"/>
      <c r="G150" s="10"/>
      <c r="H150" s="11"/>
    </row>
    <row r="151" spans="1:8" ht="23.25" hidden="1">
      <c r="A151" s="13"/>
      <c r="B151" s="20" t="s">
        <v>111</v>
      </c>
      <c r="C151" s="33"/>
      <c r="D151" s="10"/>
      <c r="E151" s="10"/>
      <c r="F151" s="11"/>
      <c r="G151" s="10"/>
      <c r="H151" s="11"/>
    </row>
    <row r="152" spans="1:8" ht="23.25" hidden="1">
      <c r="A152" s="13"/>
      <c r="B152" s="20" t="s">
        <v>112</v>
      </c>
      <c r="C152" s="33"/>
      <c r="D152" s="10"/>
      <c r="E152" s="10"/>
      <c r="F152" s="11"/>
      <c r="G152" s="10"/>
      <c r="H152" s="11"/>
    </row>
    <row r="153" spans="1:8" ht="23.25" hidden="1">
      <c r="A153" s="13"/>
      <c r="B153" s="20" t="s">
        <v>113</v>
      </c>
      <c r="C153" s="33"/>
      <c r="D153" s="10">
        <v>180000</v>
      </c>
      <c r="E153" s="10">
        <v>180000</v>
      </c>
      <c r="F153" s="11"/>
      <c r="G153" s="10"/>
      <c r="H153" s="11">
        <f>E153-G153</f>
        <v>180000</v>
      </c>
    </row>
    <row r="154" spans="1:8" ht="23.25" hidden="1">
      <c r="A154" s="13">
        <v>8</v>
      </c>
      <c r="B154" s="145" t="s">
        <v>114</v>
      </c>
      <c r="C154" s="146"/>
      <c r="D154" s="10">
        <v>1566000</v>
      </c>
      <c r="E154" s="10">
        <v>1566000</v>
      </c>
      <c r="F154" s="11"/>
      <c r="G154" s="10"/>
      <c r="H154" s="11">
        <f>E154-G154</f>
        <v>1566000</v>
      </c>
    </row>
    <row r="155" spans="1:8" ht="23.25" hidden="1">
      <c r="A155" s="13"/>
      <c r="B155" s="20" t="s">
        <v>115</v>
      </c>
      <c r="C155" s="33"/>
      <c r="D155" s="10"/>
      <c r="E155" s="10"/>
      <c r="F155" s="11"/>
      <c r="G155" s="10"/>
      <c r="H155" s="11"/>
    </row>
    <row r="156" spans="1:8" ht="23.25" hidden="1">
      <c r="A156" s="13"/>
      <c r="B156" s="20" t="s">
        <v>116</v>
      </c>
      <c r="C156" s="33"/>
      <c r="D156" s="10"/>
      <c r="E156" s="10"/>
      <c r="F156" s="11"/>
      <c r="G156" s="10"/>
      <c r="H156" s="11"/>
    </row>
    <row r="157" spans="1:8" ht="23.25" hidden="1">
      <c r="A157" s="13"/>
      <c r="B157" s="20" t="s">
        <v>117</v>
      </c>
      <c r="C157" s="33"/>
      <c r="D157" s="10"/>
      <c r="E157" s="10"/>
      <c r="F157" s="11"/>
      <c r="G157" s="10"/>
      <c r="H157" s="11"/>
    </row>
    <row r="158" spans="1:8" ht="23.25" hidden="1">
      <c r="A158" s="13"/>
      <c r="B158" s="20" t="s">
        <v>118</v>
      </c>
      <c r="C158" s="33"/>
      <c r="D158" s="10"/>
      <c r="E158" s="10"/>
      <c r="F158" s="11"/>
      <c r="G158" s="10"/>
      <c r="H158" s="11"/>
    </row>
    <row r="159" spans="1:8" ht="23.25" hidden="1">
      <c r="A159" s="13"/>
      <c r="B159" s="20" t="s">
        <v>119</v>
      </c>
      <c r="C159" s="33"/>
      <c r="D159" s="10"/>
      <c r="E159" s="10"/>
      <c r="F159" s="11"/>
      <c r="G159" s="10"/>
      <c r="H159" s="11"/>
    </row>
    <row r="160" spans="1:8" ht="23.25" hidden="1">
      <c r="A160" s="13"/>
      <c r="B160" s="20" t="s">
        <v>120</v>
      </c>
      <c r="C160" s="33"/>
      <c r="D160" s="10"/>
      <c r="E160" s="10"/>
      <c r="F160" s="11"/>
      <c r="G160" s="10"/>
      <c r="H160" s="11"/>
    </row>
    <row r="161" spans="1:8" ht="23.25" hidden="1">
      <c r="A161" s="13"/>
      <c r="B161" s="20" t="s">
        <v>121</v>
      </c>
      <c r="C161" s="33"/>
      <c r="D161" s="10"/>
      <c r="E161" s="10"/>
      <c r="F161" s="11"/>
      <c r="G161" s="10"/>
      <c r="H161" s="11"/>
    </row>
    <row r="162" spans="1:8" ht="23.25" hidden="1">
      <c r="A162" s="13"/>
      <c r="B162" s="20" t="s">
        <v>122</v>
      </c>
      <c r="C162" s="33"/>
      <c r="D162" s="10"/>
      <c r="E162" s="10"/>
      <c r="F162" s="11"/>
      <c r="G162" s="10"/>
      <c r="H162" s="11"/>
    </row>
    <row r="163" spans="1:8" ht="23.25" hidden="1">
      <c r="A163" s="13"/>
      <c r="B163" s="20" t="s">
        <v>123</v>
      </c>
      <c r="C163" s="33"/>
      <c r="D163" s="10"/>
      <c r="E163" s="10"/>
      <c r="F163" s="11"/>
      <c r="G163" s="10"/>
      <c r="H163" s="11"/>
    </row>
    <row r="164" spans="1:8" ht="23.25" hidden="1">
      <c r="A164" s="13"/>
      <c r="B164" s="20" t="s">
        <v>124</v>
      </c>
      <c r="C164" s="33"/>
      <c r="D164" s="10"/>
      <c r="E164" s="10"/>
      <c r="F164" s="11"/>
      <c r="G164" s="10"/>
      <c r="H164" s="11"/>
    </row>
    <row r="165" spans="1:8" ht="23.25" hidden="1">
      <c r="A165" s="13"/>
      <c r="B165" s="20" t="s">
        <v>125</v>
      </c>
      <c r="C165" s="33"/>
      <c r="D165" s="10"/>
      <c r="E165" s="10"/>
      <c r="F165" s="11"/>
      <c r="G165" s="10"/>
      <c r="H165" s="11"/>
    </row>
    <row r="166" spans="1:8" ht="23.25" hidden="1">
      <c r="A166" s="13"/>
      <c r="B166" s="20" t="s">
        <v>126</v>
      </c>
      <c r="C166" s="33"/>
      <c r="D166" s="10"/>
      <c r="E166" s="10"/>
      <c r="F166" s="11"/>
      <c r="G166" s="10"/>
      <c r="H166" s="11"/>
    </row>
    <row r="167" spans="1:8" ht="23.25" hidden="1">
      <c r="A167" s="13"/>
      <c r="B167" s="20" t="s">
        <v>127</v>
      </c>
      <c r="C167" s="33"/>
      <c r="D167" s="10"/>
      <c r="E167" s="10"/>
      <c r="F167" s="11"/>
      <c r="G167" s="10"/>
      <c r="H167" s="11"/>
    </row>
    <row r="168" spans="1:8" ht="23.25" hidden="1">
      <c r="A168" s="13"/>
      <c r="B168" s="20" t="s">
        <v>128</v>
      </c>
      <c r="C168" s="33"/>
      <c r="D168" s="10"/>
      <c r="E168" s="10"/>
      <c r="F168" s="11"/>
      <c r="G168" s="10"/>
      <c r="H168" s="11"/>
    </row>
    <row r="169" spans="1:8" ht="23.25" hidden="1">
      <c r="A169" s="13"/>
      <c r="B169" s="20" t="s">
        <v>129</v>
      </c>
      <c r="C169" s="33"/>
      <c r="D169" s="10"/>
      <c r="E169" s="10"/>
      <c r="F169" s="11"/>
      <c r="G169" s="10"/>
      <c r="H169" s="11"/>
    </row>
    <row r="170" spans="1:8" ht="23.25" hidden="1">
      <c r="A170" s="13"/>
      <c r="B170" s="20" t="s">
        <v>130</v>
      </c>
      <c r="C170" s="33"/>
      <c r="D170" s="10"/>
      <c r="E170" s="10"/>
      <c r="F170" s="11"/>
      <c r="G170" s="10"/>
      <c r="H170" s="11"/>
    </row>
    <row r="171" spans="1:8" ht="23.25" hidden="1">
      <c r="A171" s="13"/>
      <c r="B171" s="20" t="s">
        <v>131</v>
      </c>
      <c r="C171" s="33"/>
      <c r="D171" s="10"/>
      <c r="E171" s="10"/>
      <c r="F171" s="11"/>
      <c r="G171" s="10"/>
      <c r="H171" s="11"/>
    </row>
    <row r="172" spans="1:8" ht="23.25" hidden="1">
      <c r="A172" s="13"/>
      <c r="B172" s="20" t="s">
        <v>132</v>
      </c>
      <c r="C172" s="33"/>
      <c r="D172" s="10"/>
      <c r="E172" s="10"/>
      <c r="F172" s="11"/>
      <c r="G172" s="10"/>
      <c r="H172" s="11"/>
    </row>
    <row r="173" spans="1:8" ht="23.25" hidden="1">
      <c r="A173" s="13"/>
      <c r="B173" s="20" t="s">
        <v>133</v>
      </c>
      <c r="C173" s="33"/>
      <c r="D173" s="10"/>
      <c r="E173" s="10"/>
      <c r="F173" s="11"/>
      <c r="G173" s="10"/>
      <c r="H173" s="11"/>
    </row>
    <row r="174" spans="1:8" ht="23.25" hidden="1">
      <c r="A174" s="13"/>
      <c r="B174" s="20" t="s">
        <v>134</v>
      </c>
      <c r="C174" s="33"/>
      <c r="D174" s="10"/>
      <c r="E174" s="10"/>
      <c r="F174" s="11"/>
      <c r="G174" s="10"/>
      <c r="H174" s="11"/>
    </row>
    <row r="175" spans="1:8" ht="23.25" hidden="1">
      <c r="A175" s="13"/>
      <c r="B175" s="20" t="s">
        <v>135</v>
      </c>
      <c r="C175" s="33"/>
      <c r="D175" s="10"/>
      <c r="E175" s="10"/>
      <c r="F175" s="11"/>
      <c r="G175" s="10"/>
      <c r="H175" s="11"/>
    </row>
    <row r="176" spans="1:8" ht="23.25" hidden="1">
      <c r="A176" s="13"/>
      <c r="B176" s="20" t="s">
        <v>136</v>
      </c>
      <c r="C176" s="33"/>
      <c r="D176" s="10"/>
      <c r="E176" s="10"/>
      <c r="F176" s="11"/>
      <c r="G176" s="10"/>
      <c r="H176" s="11"/>
    </row>
    <row r="177" spans="1:8" ht="23.25" hidden="1">
      <c r="A177" s="13"/>
      <c r="B177" s="20" t="s">
        <v>137</v>
      </c>
      <c r="C177" s="33"/>
      <c r="D177" s="10"/>
      <c r="E177" s="10"/>
      <c r="F177" s="11"/>
      <c r="G177" s="10"/>
      <c r="H177" s="11"/>
    </row>
    <row r="178" spans="1:8" ht="23.25" hidden="1">
      <c r="A178" s="13"/>
      <c r="B178" s="20" t="s">
        <v>138</v>
      </c>
      <c r="C178" s="33"/>
      <c r="D178" s="10"/>
      <c r="E178" s="10"/>
      <c r="F178" s="11"/>
      <c r="G178" s="10"/>
      <c r="H178" s="11"/>
    </row>
    <row r="179" spans="1:8" ht="23.25" hidden="1">
      <c r="A179" s="13"/>
      <c r="B179" s="20" t="s">
        <v>139</v>
      </c>
      <c r="C179" s="33"/>
      <c r="D179" s="10"/>
      <c r="E179" s="10"/>
      <c r="F179" s="11"/>
      <c r="G179" s="10"/>
      <c r="H179" s="11"/>
    </row>
    <row r="180" spans="1:8" ht="23.25" hidden="1">
      <c r="A180" s="13"/>
      <c r="B180" s="20" t="s">
        <v>140</v>
      </c>
      <c r="C180" s="33"/>
      <c r="D180" s="10"/>
      <c r="E180" s="10"/>
      <c r="F180" s="11"/>
      <c r="G180" s="10"/>
      <c r="H180" s="11"/>
    </row>
    <row r="181" spans="1:8" ht="23.25" hidden="1">
      <c r="A181" s="13"/>
      <c r="B181" s="20" t="s">
        <v>141</v>
      </c>
      <c r="C181" s="33"/>
      <c r="D181" s="10"/>
      <c r="E181" s="10"/>
      <c r="F181" s="11"/>
      <c r="G181" s="10"/>
      <c r="H181" s="11"/>
    </row>
    <row r="182" spans="1:8" ht="23.25" hidden="1">
      <c r="A182" s="13"/>
      <c r="B182" s="20" t="s">
        <v>142</v>
      </c>
      <c r="C182" s="33"/>
      <c r="D182" s="10"/>
      <c r="E182" s="10"/>
      <c r="F182" s="11"/>
      <c r="G182" s="10"/>
      <c r="H182" s="11"/>
    </row>
    <row r="183" spans="1:8" ht="23.25" hidden="1">
      <c r="A183" s="13"/>
      <c r="B183" s="20" t="s">
        <v>143</v>
      </c>
      <c r="C183" s="33"/>
      <c r="D183" s="10"/>
      <c r="E183" s="10"/>
      <c r="F183" s="11"/>
      <c r="G183" s="10"/>
      <c r="H183" s="11"/>
    </row>
    <row r="184" spans="1:8" ht="23.25" hidden="1">
      <c r="A184" s="13"/>
      <c r="B184" s="20" t="s">
        <v>144</v>
      </c>
      <c r="C184" s="33"/>
      <c r="D184" s="10"/>
      <c r="E184" s="10"/>
      <c r="F184" s="11"/>
      <c r="G184" s="10"/>
      <c r="H184" s="11"/>
    </row>
    <row r="185" spans="1:8" ht="23.25" hidden="1">
      <c r="A185" s="13"/>
      <c r="B185" s="20" t="s">
        <v>145</v>
      </c>
      <c r="C185" s="33"/>
      <c r="D185" s="10">
        <v>78300</v>
      </c>
      <c r="E185" s="10">
        <v>78300</v>
      </c>
      <c r="F185" s="11"/>
      <c r="G185" s="10"/>
      <c r="H185" s="11">
        <f>E185-G185</f>
        <v>78300</v>
      </c>
    </row>
    <row r="186" spans="1:8" ht="23.25" hidden="1">
      <c r="A186" s="13">
        <v>9</v>
      </c>
      <c r="B186" s="145" t="s">
        <v>146</v>
      </c>
      <c r="C186" s="146"/>
      <c r="D186" s="10">
        <f>SUM(C188:C209)</f>
        <v>1650000</v>
      </c>
      <c r="E186" s="10">
        <v>1650000</v>
      </c>
      <c r="F186" s="11"/>
      <c r="G186" s="10"/>
      <c r="H186" s="11">
        <f>E186-G186</f>
        <v>1650000</v>
      </c>
    </row>
    <row r="187" spans="1:8" ht="23.25" hidden="1">
      <c r="A187" s="13"/>
      <c r="B187" s="20" t="s">
        <v>147</v>
      </c>
      <c r="C187" s="21"/>
      <c r="D187" s="10"/>
      <c r="E187" s="10"/>
      <c r="F187" s="11"/>
      <c r="G187" s="10"/>
      <c r="H187" s="11"/>
    </row>
    <row r="188" spans="1:8" ht="23.25" hidden="1">
      <c r="A188" s="13"/>
      <c r="B188" s="20" t="s">
        <v>186</v>
      </c>
      <c r="C188" s="33">
        <f>15000*5</f>
        <v>75000</v>
      </c>
      <c r="D188" s="10"/>
      <c r="E188" s="10"/>
      <c r="F188" s="11"/>
      <c r="G188" s="10"/>
      <c r="H188" s="11"/>
    </row>
    <row r="189" spans="1:8" ht="23.25" hidden="1">
      <c r="A189" s="13"/>
      <c r="B189" s="20" t="s">
        <v>175</v>
      </c>
      <c r="C189" s="33">
        <f aca="true" t="shared" si="5" ref="C189:C209">15000*5</f>
        <v>75000</v>
      </c>
      <c r="D189" s="10"/>
      <c r="E189" s="10"/>
      <c r="F189" s="11"/>
      <c r="G189" s="10"/>
      <c r="H189" s="11"/>
    </row>
    <row r="190" spans="1:8" ht="23.25" hidden="1">
      <c r="A190" s="13"/>
      <c r="B190" s="20" t="s">
        <v>187</v>
      </c>
      <c r="C190" s="33">
        <f t="shared" si="5"/>
        <v>75000</v>
      </c>
      <c r="D190" s="10"/>
      <c r="E190" s="10"/>
      <c r="F190" s="11"/>
      <c r="G190" s="10"/>
      <c r="H190" s="11"/>
    </row>
    <row r="191" spans="1:8" ht="23.25" hidden="1">
      <c r="A191" s="13"/>
      <c r="B191" s="20" t="s">
        <v>155</v>
      </c>
      <c r="C191" s="33">
        <f t="shared" si="5"/>
        <v>75000</v>
      </c>
      <c r="D191" s="10"/>
      <c r="E191" s="10"/>
      <c r="F191" s="11"/>
      <c r="G191" s="10"/>
      <c r="H191" s="11"/>
    </row>
    <row r="192" spans="1:8" ht="23.25" hidden="1">
      <c r="A192" s="13"/>
      <c r="B192" s="20" t="s">
        <v>188</v>
      </c>
      <c r="C192" s="33">
        <f t="shared" si="5"/>
        <v>75000</v>
      </c>
      <c r="D192" s="10"/>
      <c r="E192" s="10"/>
      <c r="F192" s="11"/>
      <c r="G192" s="10"/>
      <c r="H192" s="11"/>
    </row>
    <row r="193" spans="1:8" ht="23.25" hidden="1">
      <c r="A193" s="13"/>
      <c r="B193" s="20" t="s">
        <v>189</v>
      </c>
      <c r="C193" s="33">
        <f t="shared" si="5"/>
        <v>75000</v>
      </c>
      <c r="D193" s="10"/>
      <c r="E193" s="10"/>
      <c r="F193" s="11"/>
      <c r="G193" s="10"/>
      <c r="H193" s="11"/>
    </row>
    <row r="194" spans="1:8" ht="23.25" hidden="1">
      <c r="A194" s="13"/>
      <c r="B194" s="20" t="s">
        <v>190</v>
      </c>
      <c r="C194" s="33">
        <f t="shared" si="5"/>
        <v>75000</v>
      </c>
      <c r="D194" s="10"/>
      <c r="E194" s="10"/>
      <c r="F194" s="11"/>
      <c r="G194" s="10"/>
      <c r="H194" s="11"/>
    </row>
    <row r="195" spans="1:8" ht="23.25" hidden="1">
      <c r="A195" s="13"/>
      <c r="B195" s="20" t="s">
        <v>191</v>
      </c>
      <c r="C195" s="33">
        <f t="shared" si="5"/>
        <v>75000</v>
      </c>
      <c r="D195" s="10"/>
      <c r="E195" s="10"/>
      <c r="F195" s="11"/>
      <c r="G195" s="10"/>
      <c r="H195" s="11"/>
    </row>
    <row r="196" spans="1:8" ht="23.25" hidden="1">
      <c r="A196" s="13"/>
      <c r="B196" s="20" t="s">
        <v>192</v>
      </c>
      <c r="C196" s="33">
        <f t="shared" si="5"/>
        <v>75000</v>
      </c>
      <c r="D196" s="10"/>
      <c r="E196" s="10"/>
      <c r="F196" s="11"/>
      <c r="G196" s="10"/>
      <c r="H196" s="11"/>
    </row>
    <row r="197" spans="1:8" ht="23.25" hidden="1">
      <c r="A197" s="13"/>
      <c r="B197" s="20" t="s">
        <v>193</v>
      </c>
      <c r="C197" s="33">
        <f t="shared" si="5"/>
        <v>75000</v>
      </c>
      <c r="D197" s="10"/>
      <c r="E197" s="10"/>
      <c r="F197" s="11"/>
      <c r="G197" s="10"/>
      <c r="H197" s="11"/>
    </row>
    <row r="198" spans="1:8" ht="23.25" hidden="1">
      <c r="A198" s="13"/>
      <c r="B198" s="20" t="s">
        <v>194</v>
      </c>
      <c r="C198" s="33">
        <f t="shared" si="5"/>
        <v>75000</v>
      </c>
      <c r="D198" s="10"/>
      <c r="E198" s="10"/>
      <c r="F198" s="11"/>
      <c r="G198" s="10"/>
      <c r="H198" s="11"/>
    </row>
    <row r="199" spans="1:8" ht="23.25" hidden="1">
      <c r="A199" s="13"/>
      <c r="B199" s="20" t="s">
        <v>195</v>
      </c>
      <c r="C199" s="33">
        <f t="shared" si="5"/>
        <v>75000</v>
      </c>
      <c r="D199" s="10"/>
      <c r="E199" s="10"/>
      <c r="F199" s="11"/>
      <c r="G199" s="10"/>
      <c r="H199" s="11"/>
    </row>
    <row r="200" spans="1:8" ht="23.25" hidden="1">
      <c r="A200" s="13"/>
      <c r="B200" s="20" t="s">
        <v>196</v>
      </c>
      <c r="C200" s="33">
        <f t="shared" si="5"/>
        <v>75000</v>
      </c>
      <c r="D200" s="10"/>
      <c r="E200" s="10"/>
      <c r="F200" s="11"/>
      <c r="G200" s="10"/>
      <c r="H200" s="11"/>
    </row>
    <row r="201" spans="1:8" ht="23.25" hidden="1">
      <c r="A201" s="13"/>
      <c r="B201" s="20" t="s">
        <v>197</v>
      </c>
      <c r="C201" s="33">
        <f t="shared" si="5"/>
        <v>75000</v>
      </c>
      <c r="D201" s="10"/>
      <c r="E201" s="10"/>
      <c r="F201" s="11"/>
      <c r="G201" s="10"/>
      <c r="H201" s="11"/>
    </row>
    <row r="202" spans="1:8" ht="23.25" hidden="1">
      <c r="A202" s="13"/>
      <c r="B202" s="20" t="s">
        <v>198</v>
      </c>
      <c r="C202" s="33">
        <f t="shared" si="5"/>
        <v>75000</v>
      </c>
      <c r="D202" s="10"/>
      <c r="E202" s="10"/>
      <c r="F202" s="11"/>
      <c r="G202" s="10"/>
      <c r="H202" s="11"/>
    </row>
    <row r="203" spans="1:8" ht="23.25" hidden="1">
      <c r="A203" s="13"/>
      <c r="B203" s="20" t="s">
        <v>199</v>
      </c>
      <c r="C203" s="33">
        <f t="shared" si="5"/>
        <v>75000</v>
      </c>
      <c r="D203" s="10"/>
      <c r="E203" s="10"/>
      <c r="F203" s="11"/>
      <c r="G203" s="10"/>
      <c r="H203" s="11"/>
    </row>
    <row r="204" spans="1:8" ht="23.25" hidden="1">
      <c r="A204" s="13"/>
      <c r="B204" s="20" t="s">
        <v>200</v>
      </c>
      <c r="C204" s="33">
        <f t="shared" si="5"/>
        <v>75000</v>
      </c>
      <c r="D204" s="10"/>
      <c r="E204" s="10"/>
      <c r="F204" s="11"/>
      <c r="G204" s="10"/>
      <c r="H204" s="11"/>
    </row>
    <row r="205" spans="1:8" ht="23.25" hidden="1">
      <c r="A205" s="13"/>
      <c r="B205" s="20" t="s">
        <v>201</v>
      </c>
      <c r="C205" s="33">
        <f t="shared" si="5"/>
        <v>75000</v>
      </c>
      <c r="D205" s="10"/>
      <c r="E205" s="10"/>
      <c r="F205" s="11"/>
      <c r="G205" s="10"/>
      <c r="H205" s="11"/>
    </row>
    <row r="206" spans="1:8" ht="23.25" hidden="1">
      <c r="A206" s="13"/>
      <c r="B206" s="20" t="s">
        <v>202</v>
      </c>
      <c r="C206" s="33">
        <f t="shared" si="5"/>
        <v>75000</v>
      </c>
      <c r="D206" s="10"/>
      <c r="E206" s="10"/>
      <c r="F206" s="11"/>
      <c r="G206" s="10"/>
      <c r="H206" s="11"/>
    </row>
    <row r="207" spans="1:8" ht="23.25" hidden="1">
      <c r="A207" s="13"/>
      <c r="B207" s="20" t="s">
        <v>203</v>
      </c>
      <c r="C207" s="33">
        <f t="shared" si="5"/>
        <v>75000</v>
      </c>
      <c r="D207" s="10"/>
      <c r="E207" s="10"/>
      <c r="F207" s="11"/>
      <c r="G207" s="10"/>
      <c r="H207" s="11"/>
    </row>
    <row r="208" spans="1:8" ht="23.25" hidden="1">
      <c r="A208" s="13"/>
      <c r="B208" s="20" t="s">
        <v>204</v>
      </c>
      <c r="C208" s="33">
        <f t="shared" si="5"/>
        <v>75000</v>
      </c>
      <c r="D208" s="10"/>
      <c r="E208" s="10"/>
      <c r="F208" s="11"/>
      <c r="G208" s="10"/>
      <c r="H208" s="11"/>
    </row>
    <row r="209" spans="1:8" ht="23.25" hidden="1">
      <c r="A209" s="13"/>
      <c r="B209" s="20" t="s">
        <v>205</v>
      </c>
      <c r="C209" s="33">
        <f t="shared" si="5"/>
        <v>75000</v>
      </c>
      <c r="D209" s="10"/>
      <c r="E209" s="10"/>
      <c r="F209" s="11"/>
      <c r="G209" s="10"/>
      <c r="H209" s="11"/>
    </row>
    <row r="210" spans="1:8" ht="23.25" hidden="1">
      <c r="A210" s="13"/>
      <c r="B210" s="20" t="s">
        <v>145</v>
      </c>
      <c r="C210" s="33"/>
      <c r="D210" s="10">
        <f>D186*5/100</f>
        <v>82500</v>
      </c>
      <c r="E210" s="10">
        <f>E186*5/100</f>
        <v>82500</v>
      </c>
      <c r="F210" s="11"/>
      <c r="G210" s="10"/>
      <c r="H210" s="11">
        <f>E210-G210</f>
        <v>82500</v>
      </c>
    </row>
    <row r="211" spans="1:8" ht="23.25" hidden="1">
      <c r="A211" s="13">
        <v>10</v>
      </c>
      <c r="B211" s="145" t="s">
        <v>148</v>
      </c>
      <c r="C211" s="146"/>
      <c r="D211" s="10">
        <f>SUM(C212:C213)</f>
        <v>28678</v>
      </c>
      <c r="E211" s="10">
        <f>D211</f>
        <v>28678</v>
      </c>
      <c r="F211" s="11"/>
      <c r="G211" s="10"/>
      <c r="H211" s="11">
        <f>E211-G211</f>
        <v>28678</v>
      </c>
    </row>
    <row r="212" spans="1:8" ht="23.25" hidden="1">
      <c r="A212" s="13"/>
      <c r="B212" s="20" t="s">
        <v>149</v>
      </c>
      <c r="C212" s="22">
        <v>25196</v>
      </c>
      <c r="D212" s="10"/>
      <c r="E212" s="10"/>
      <c r="F212" s="11"/>
      <c r="G212" s="10"/>
      <c r="H212" s="11">
        <f>E212-G212</f>
        <v>0</v>
      </c>
    </row>
    <row r="213" spans="1:8" ht="23.25" hidden="1">
      <c r="A213" s="13"/>
      <c r="B213" s="20" t="s">
        <v>150</v>
      </c>
      <c r="C213" s="22">
        <v>3482</v>
      </c>
      <c r="D213" s="10"/>
      <c r="E213" s="10"/>
      <c r="F213" s="11"/>
      <c r="G213" s="10"/>
      <c r="H213" s="11">
        <f>E213-G213</f>
        <v>0</v>
      </c>
    </row>
    <row r="214" spans="1:8" ht="23.25" hidden="1">
      <c r="A214" s="13">
        <v>11</v>
      </c>
      <c r="B214" s="20" t="s">
        <v>151</v>
      </c>
      <c r="C214" s="22"/>
      <c r="D214" s="10">
        <f>SUM(C215:C221)</f>
        <v>128000</v>
      </c>
      <c r="E214" s="10">
        <v>128000</v>
      </c>
      <c r="F214" s="11"/>
      <c r="G214" s="10"/>
      <c r="H214" s="11">
        <f>E214-G214</f>
        <v>128000</v>
      </c>
    </row>
    <row r="215" spans="1:8" ht="23.25" hidden="1">
      <c r="A215" s="13"/>
      <c r="B215" s="20" t="s">
        <v>152</v>
      </c>
      <c r="C215" s="34">
        <f>24000+8000</f>
        <v>32000</v>
      </c>
      <c r="D215" s="10"/>
      <c r="E215" s="10"/>
      <c r="F215" s="11"/>
      <c r="G215" s="10"/>
      <c r="H215" s="11"/>
    </row>
    <row r="216" spans="1:8" ht="23.25" hidden="1">
      <c r="A216" s="13"/>
      <c r="B216" s="20" t="s">
        <v>153</v>
      </c>
      <c r="C216" s="34">
        <v>16000</v>
      </c>
      <c r="D216" s="10"/>
      <c r="E216" s="10"/>
      <c r="F216" s="11"/>
      <c r="G216" s="10"/>
      <c r="H216" s="11"/>
    </row>
    <row r="217" spans="1:8" ht="23.25" hidden="1">
      <c r="A217" s="13"/>
      <c r="B217" s="20" t="s">
        <v>154</v>
      </c>
      <c r="C217" s="34">
        <v>16000</v>
      </c>
      <c r="D217" s="10"/>
      <c r="E217" s="10"/>
      <c r="F217" s="11"/>
      <c r="G217" s="10"/>
      <c r="H217" s="11"/>
    </row>
    <row r="218" spans="1:8" ht="23.25" hidden="1">
      <c r="A218" s="13"/>
      <c r="B218" s="20" t="s">
        <v>155</v>
      </c>
      <c r="C218" s="34">
        <v>8000</v>
      </c>
      <c r="D218" s="10"/>
      <c r="E218" s="10"/>
      <c r="F218" s="11"/>
      <c r="G218" s="10"/>
      <c r="H218" s="11"/>
    </row>
    <row r="219" spans="1:8" ht="23.25" hidden="1">
      <c r="A219" s="13"/>
      <c r="B219" s="20" t="s">
        <v>156</v>
      </c>
      <c r="C219" s="34">
        <v>16000</v>
      </c>
      <c r="D219" s="10"/>
      <c r="E219" s="10"/>
      <c r="F219" s="11"/>
      <c r="G219" s="10"/>
      <c r="H219" s="11"/>
    </row>
    <row r="220" spans="1:8" ht="23.25" hidden="1">
      <c r="A220" s="13"/>
      <c r="B220" s="20" t="s">
        <v>157</v>
      </c>
      <c r="C220" s="34">
        <f>24000+8000</f>
        <v>32000</v>
      </c>
      <c r="D220" s="10"/>
      <c r="E220" s="10"/>
      <c r="F220" s="11"/>
      <c r="G220" s="10"/>
      <c r="H220" s="11"/>
    </row>
    <row r="221" spans="1:8" ht="23.25" hidden="1">
      <c r="A221" s="13"/>
      <c r="B221" s="20" t="s">
        <v>158</v>
      </c>
      <c r="C221" s="34">
        <v>8000</v>
      </c>
      <c r="D221" s="10"/>
      <c r="E221" s="10"/>
      <c r="F221" s="11"/>
      <c r="G221" s="10"/>
      <c r="H221" s="11"/>
    </row>
    <row r="222" spans="1:8" ht="32.25" customHeight="1" hidden="1">
      <c r="A222" s="35"/>
      <c r="B222" s="36" t="s">
        <v>159</v>
      </c>
      <c r="C222" s="37"/>
      <c r="D222" s="38">
        <f>SUM(D29:D221)</f>
        <v>11764378</v>
      </c>
      <c r="E222" s="38">
        <f>SUM(E29:E221)</f>
        <v>11224378</v>
      </c>
      <c r="F222" s="38">
        <f>SUM(F29:F221)</f>
        <v>0</v>
      </c>
      <c r="G222" s="38">
        <f>SUM(G29:G221)</f>
        <v>0</v>
      </c>
      <c r="H222" s="38">
        <f>SUM(H29:H221)</f>
        <v>11224378</v>
      </c>
    </row>
    <row r="223" spans="1:8" s="43" customFormat="1" ht="23.25" hidden="1">
      <c r="A223" s="39">
        <v>1</v>
      </c>
      <c r="B223" s="40" t="s">
        <v>336</v>
      </c>
      <c r="C223" s="41"/>
      <c r="D223" s="42">
        <v>2000000</v>
      </c>
      <c r="E223" s="42">
        <v>2000000</v>
      </c>
      <c r="F223" s="42"/>
      <c r="G223" s="42"/>
      <c r="H223" s="42">
        <f>E223-G223</f>
        <v>2000000</v>
      </c>
    </row>
    <row r="224" spans="1:8" s="43" customFormat="1" ht="23.25" hidden="1">
      <c r="A224" s="39">
        <v>2</v>
      </c>
      <c r="B224" s="40" t="s">
        <v>338</v>
      </c>
      <c r="C224" s="41"/>
      <c r="D224" s="42">
        <v>6000000</v>
      </c>
      <c r="E224" s="42">
        <v>6000000</v>
      </c>
      <c r="F224" s="42"/>
      <c r="G224" s="42"/>
      <c r="H224" s="42">
        <f>E224-G224</f>
        <v>6000000</v>
      </c>
    </row>
    <row r="225" spans="1:8" s="43" customFormat="1" ht="23.25" hidden="1">
      <c r="A225" s="39">
        <v>3</v>
      </c>
      <c r="B225" s="40" t="s">
        <v>376</v>
      </c>
      <c r="C225" s="41"/>
      <c r="D225" s="42">
        <v>2014664</v>
      </c>
      <c r="E225" s="42">
        <v>2014664</v>
      </c>
      <c r="F225" s="42"/>
      <c r="G225" s="42"/>
      <c r="H225" s="42">
        <f>E225-G225</f>
        <v>2014664</v>
      </c>
    </row>
    <row r="226" spans="1:8" s="43" customFormat="1" ht="29.25" hidden="1">
      <c r="A226" s="39"/>
      <c r="B226" s="44"/>
      <c r="C226" s="45"/>
      <c r="D226" s="42">
        <f>SUM(D223:D225)</f>
        <v>10014664</v>
      </c>
      <c r="E226" s="42">
        <f>SUM(E223:E225)</f>
        <v>10014664</v>
      </c>
      <c r="F226" s="42">
        <f>SUM(F223:F225)</f>
        <v>0</v>
      </c>
      <c r="G226" s="42">
        <f>SUM(G223:G225)</f>
        <v>0</v>
      </c>
      <c r="H226" s="42">
        <f>SUM(H223:H225)</f>
        <v>10014664</v>
      </c>
    </row>
    <row r="227" spans="1:8" ht="21" customHeight="1" hidden="1">
      <c r="A227" s="173" t="s">
        <v>339</v>
      </c>
      <c r="B227" s="174"/>
      <c r="C227" s="174"/>
      <c r="D227" s="174"/>
      <c r="E227" s="174"/>
      <c r="F227" s="174"/>
      <c r="G227" s="174"/>
      <c r="H227" s="175"/>
    </row>
    <row r="228" spans="1:8" ht="24.75" customHeight="1" hidden="1">
      <c r="A228" s="176"/>
      <c r="B228" s="177"/>
      <c r="C228" s="177"/>
      <c r="D228" s="177"/>
      <c r="E228" s="177"/>
      <c r="F228" s="177"/>
      <c r="G228" s="177"/>
      <c r="H228" s="178"/>
    </row>
    <row r="229" spans="1:8" ht="23.25" hidden="1">
      <c r="A229" s="76"/>
      <c r="B229" s="77"/>
      <c r="C229" s="76"/>
      <c r="D229" s="78"/>
      <c r="E229" s="78"/>
      <c r="F229" s="79"/>
      <c r="G229" s="80"/>
      <c r="H229" s="81"/>
    </row>
    <row r="230" spans="1:8" s="82" customFormat="1" ht="24.75" customHeight="1" hidden="1">
      <c r="A230" s="76"/>
      <c r="B230" s="77"/>
      <c r="C230" s="76"/>
      <c r="D230" s="78"/>
      <c r="E230" s="78"/>
      <c r="F230" s="79"/>
      <c r="G230" s="80"/>
      <c r="H230" s="81"/>
    </row>
    <row r="231" spans="1:8" s="82" customFormat="1" ht="23.25" hidden="1">
      <c r="A231" s="76"/>
      <c r="B231" s="77"/>
      <c r="C231" s="76"/>
      <c r="D231" s="78"/>
      <c r="E231" s="78"/>
      <c r="F231" s="79"/>
      <c r="G231" s="80"/>
      <c r="H231" s="81"/>
    </row>
    <row r="232" spans="1:10" s="88" customFormat="1" ht="23.25" hidden="1">
      <c r="A232" s="76"/>
      <c r="B232" s="77"/>
      <c r="C232" s="83"/>
      <c r="D232" s="84"/>
      <c r="E232" s="84"/>
      <c r="F232" s="85"/>
      <c r="G232" s="80"/>
      <c r="H232" s="81"/>
      <c r="I232" s="86"/>
      <c r="J232" s="87"/>
    </row>
    <row r="233" spans="1:10" s="82" customFormat="1" ht="23.25" hidden="1">
      <c r="A233" s="89"/>
      <c r="B233" s="179" t="s">
        <v>340</v>
      </c>
      <c r="C233" s="180"/>
      <c r="D233" s="90">
        <f>SUM(D229:D232)</f>
        <v>0</v>
      </c>
      <c r="E233" s="90">
        <f>SUM(E229:E232)</f>
        <v>0</v>
      </c>
      <c r="F233" s="91"/>
      <c r="G233" s="92">
        <f>SUM(G229:G232)</f>
        <v>0</v>
      </c>
      <c r="H233" s="93">
        <f>SUM(H229:H232)</f>
        <v>0</v>
      </c>
      <c r="I233" s="86"/>
      <c r="J233" s="86"/>
    </row>
    <row r="234" spans="1:9" ht="24" customHeight="1" hidden="1">
      <c r="A234" s="173" t="s">
        <v>341</v>
      </c>
      <c r="B234" s="174"/>
      <c r="C234" s="174"/>
      <c r="D234" s="174"/>
      <c r="E234" s="174"/>
      <c r="F234" s="174"/>
      <c r="G234" s="174"/>
      <c r="H234" s="175"/>
      <c r="I234" s="23"/>
    </row>
    <row r="235" spans="1:9" ht="23.25" hidden="1">
      <c r="A235" s="76"/>
      <c r="B235" s="79"/>
      <c r="C235" s="76"/>
      <c r="D235" s="94"/>
      <c r="E235" s="94"/>
      <c r="F235" s="95"/>
      <c r="G235" s="94"/>
      <c r="H235" s="96"/>
      <c r="I235" s="23"/>
    </row>
    <row r="236" spans="1:9" ht="23.25" hidden="1">
      <c r="A236" s="76"/>
      <c r="B236" s="97"/>
      <c r="C236" s="76"/>
      <c r="D236" s="94"/>
      <c r="E236" s="94"/>
      <c r="F236" s="95"/>
      <c r="G236" s="94"/>
      <c r="H236" s="96"/>
      <c r="I236" s="23"/>
    </row>
    <row r="237" spans="1:9" ht="23.25" hidden="1">
      <c r="A237" s="76"/>
      <c r="B237" s="77"/>
      <c r="C237" s="76"/>
      <c r="D237" s="78"/>
      <c r="E237" s="78"/>
      <c r="F237" s="79"/>
      <c r="G237" s="80"/>
      <c r="H237" s="81"/>
      <c r="I237" s="23"/>
    </row>
    <row r="238" spans="1:9" ht="23.25" hidden="1">
      <c r="A238" s="76"/>
      <c r="B238" s="77"/>
      <c r="C238" s="76"/>
      <c r="D238" s="78"/>
      <c r="E238" s="78"/>
      <c r="F238" s="79"/>
      <c r="G238" s="80"/>
      <c r="H238" s="81"/>
      <c r="I238" s="23"/>
    </row>
    <row r="239" spans="1:8" ht="23.25" hidden="1">
      <c r="A239" s="98"/>
      <c r="B239" s="179" t="s">
        <v>342</v>
      </c>
      <c r="C239" s="180"/>
      <c r="D239" s="99">
        <f>SUM(D235:D238)</f>
        <v>0</v>
      </c>
      <c r="E239" s="99"/>
      <c r="F239" s="100"/>
      <c r="G239" s="101">
        <f>SUM(G235:G238)</f>
        <v>0</v>
      </c>
      <c r="H239" s="99">
        <f>SUM(H235:H238)</f>
        <v>0</v>
      </c>
    </row>
    <row r="240" spans="1:8" ht="21" customHeight="1" hidden="1">
      <c r="A240" s="173" t="s">
        <v>343</v>
      </c>
      <c r="B240" s="174"/>
      <c r="C240" s="174"/>
      <c r="D240" s="174"/>
      <c r="E240" s="174"/>
      <c r="F240" s="174"/>
      <c r="G240" s="174"/>
      <c r="H240" s="175"/>
    </row>
    <row r="241" spans="1:8" ht="21" customHeight="1" hidden="1">
      <c r="A241" s="181"/>
      <c r="B241" s="182"/>
      <c r="C241" s="182"/>
      <c r="D241" s="182"/>
      <c r="E241" s="182"/>
      <c r="F241" s="182"/>
      <c r="G241" s="182"/>
      <c r="H241" s="183"/>
    </row>
    <row r="242" spans="1:8" ht="21" customHeight="1" hidden="1">
      <c r="A242" s="76"/>
      <c r="B242" s="77"/>
      <c r="C242" s="76"/>
      <c r="D242" s="102"/>
      <c r="E242" s="102"/>
      <c r="F242" s="103"/>
      <c r="G242" s="94"/>
      <c r="H242" s="104"/>
    </row>
    <row r="243" spans="1:8" ht="21" customHeight="1" hidden="1">
      <c r="A243" s="105"/>
      <c r="B243" s="106"/>
      <c r="C243" s="105"/>
      <c r="D243" s="102"/>
      <c r="E243" s="102"/>
      <c r="F243" s="103"/>
      <c r="G243" s="94"/>
      <c r="H243" s="104"/>
    </row>
    <row r="244" spans="1:8" ht="21" customHeight="1" hidden="1">
      <c r="A244" s="105"/>
      <c r="B244" s="106"/>
      <c r="C244" s="105"/>
      <c r="D244" s="102"/>
      <c r="E244" s="102"/>
      <c r="F244" s="103"/>
      <c r="G244" s="94"/>
      <c r="H244" s="104"/>
    </row>
    <row r="245" spans="1:8" ht="21" customHeight="1" hidden="1">
      <c r="A245" s="105"/>
      <c r="B245" s="106"/>
      <c r="C245" s="105"/>
      <c r="D245" s="102"/>
      <c r="E245" s="102"/>
      <c r="F245" s="103"/>
      <c r="G245" s="94"/>
      <c r="H245" s="104"/>
    </row>
    <row r="246" spans="1:8" ht="21" customHeight="1" hidden="1">
      <c r="A246" s="105"/>
      <c r="B246" s="106"/>
      <c r="C246" s="105"/>
      <c r="D246" s="102"/>
      <c r="E246" s="102"/>
      <c r="F246" s="103"/>
      <c r="G246" s="94"/>
      <c r="H246" s="104"/>
    </row>
    <row r="247" spans="1:8" ht="21" customHeight="1" hidden="1">
      <c r="A247" s="105"/>
      <c r="B247" s="106"/>
      <c r="C247" s="105"/>
      <c r="D247" s="102"/>
      <c r="E247" s="102"/>
      <c r="F247" s="103"/>
      <c r="G247" s="94"/>
      <c r="H247" s="104"/>
    </row>
    <row r="248" spans="1:8" ht="21" customHeight="1" hidden="1">
      <c r="A248" s="107"/>
      <c r="B248" s="179" t="s">
        <v>344</v>
      </c>
      <c r="C248" s="180"/>
      <c r="D248" s="108">
        <f>SUM(D242:D247)</f>
        <v>0</v>
      </c>
      <c r="E248" s="108"/>
      <c r="F248" s="100"/>
      <c r="G248" s="99">
        <f>SUM(G242:G247)</f>
        <v>0</v>
      </c>
      <c r="H248" s="99">
        <f>SUM(H242:H247)</f>
        <v>0</v>
      </c>
    </row>
    <row r="249" spans="1:8" ht="21" customHeight="1" hidden="1">
      <c r="A249" s="184" t="s">
        <v>345</v>
      </c>
      <c r="B249" s="185"/>
      <c r="C249" s="185"/>
      <c r="D249" s="185"/>
      <c r="E249" s="185"/>
      <c r="F249" s="185"/>
      <c r="G249" s="185"/>
      <c r="H249" s="186"/>
    </row>
    <row r="250" spans="1:8" ht="21" customHeight="1" hidden="1">
      <c r="A250" s="181"/>
      <c r="B250" s="182"/>
      <c r="C250" s="182"/>
      <c r="D250" s="182"/>
      <c r="E250" s="182"/>
      <c r="F250" s="182"/>
      <c r="G250" s="182"/>
      <c r="H250" s="183"/>
    </row>
    <row r="251" spans="1:8" ht="21" customHeight="1" hidden="1">
      <c r="A251" s="76"/>
      <c r="B251" s="109"/>
      <c r="C251" s="76"/>
      <c r="D251" s="102"/>
      <c r="E251" s="102"/>
      <c r="F251" s="110"/>
      <c r="G251" s="94"/>
      <c r="H251" s="96"/>
    </row>
    <row r="252" spans="1:8" ht="21" customHeight="1" hidden="1">
      <c r="A252" s="76"/>
      <c r="B252" s="109"/>
      <c r="C252" s="76"/>
      <c r="D252" s="102"/>
      <c r="E252" s="102"/>
      <c r="F252" s="110"/>
      <c r="G252" s="94"/>
      <c r="H252" s="96"/>
    </row>
    <row r="253" spans="1:8" ht="21" customHeight="1" hidden="1">
      <c r="A253" s="76"/>
      <c r="B253" s="77"/>
      <c r="C253" s="76"/>
      <c r="D253" s="102"/>
      <c r="E253" s="102"/>
      <c r="F253" s="110"/>
      <c r="G253" s="94"/>
      <c r="H253" s="96"/>
    </row>
    <row r="254" spans="1:8" ht="21" customHeight="1" hidden="1">
      <c r="A254" s="105"/>
      <c r="B254" s="111"/>
      <c r="C254" s="112"/>
      <c r="D254" s="102"/>
      <c r="E254" s="102"/>
      <c r="F254" s="110"/>
      <c r="G254" s="94"/>
      <c r="H254" s="96"/>
    </row>
    <row r="255" spans="1:8" ht="21" customHeight="1" hidden="1">
      <c r="A255" s="105"/>
      <c r="B255" s="111"/>
      <c r="C255" s="112"/>
      <c r="D255" s="102"/>
      <c r="E255" s="102"/>
      <c r="F255" s="110"/>
      <c r="G255" s="94"/>
      <c r="H255" s="96"/>
    </row>
    <row r="256" spans="1:8" ht="21" customHeight="1" hidden="1">
      <c r="A256" s="113"/>
      <c r="B256" s="179" t="s">
        <v>346</v>
      </c>
      <c r="C256" s="180"/>
      <c r="D256" s="114">
        <f>SUM(D251:D255)</f>
        <v>0</v>
      </c>
      <c r="E256" s="114"/>
      <c r="F256" s="100"/>
      <c r="G256" s="99">
        <f>SUM(G251:G255)</f>
        <v>0</v>
      </c>
      <c r="H256" s="99">
        <f>SUM(H251:H255)</f>
        <v>0</v>
      </c>
    </row>
    <row r="257" spans="1:8" ht="21" customHeight="1" hidden="1">
      <c r="A257" s="184" t="s">
        <v>347</v>
      </c>
      <c r="B257" s="185"/>
      <c r="C257" s="185"/>
      <c r="D257" s="185"/>
      <c r="E257" s="185"/>
      <c r="F257" s="185"/>
      <c r="G257" s="185"/>
      <c r="H257" s="186"/>
    </row>
    <row r="258" spans="1:8" ht="21" customHeight="1" hidden="1">
      <c r="A258" s="181"/>
      <c r="B258" s="182"/>
      <c r="C258" s="182"/>
      <c r="D258" s="182"/>
      <c r="E258" s="182"/>
      <c r="F258" s="182"/>
      <c r="G258" s="182"/>
      <c r="H258" s="183"/>
    </row>
    <row r="259" spans="1:8" ht="21" customHeight="1" hidden="1">
      <c r="A259" s="76"/>
      <c r="B259" s="109"/>
      <c r="C259" s="76"/>
      <c r="D259" s="102"/>
      <c r="E259" s="102"/>
      <c r="F259" s="110"/>
      <c r="G259" s="94"/>
      <c r="H259" s="96"/>
    </row>
    <row r="260" spans="1:8" ht="21" customHeight="1" hidden="1">
      <c r="A260" s="76"/>
      <c r="B260" s="109"/>
      <c r="C260" s="76"/>
      <c r="D260" s="102"/>
      <c r="E260" s="102"/>
      <c r="F260" s="110"/>
      <c r="G260" s="94"/>
      <c r="H260" s="96"/>
    </row>
    <row r="261" spans="1:8" ht="21" customHeight="1" hidden="1">
      <c r="A261" s="76"/>
      <c r="B261" s="77"/>
      <c r="C261" s="76"/>
      <c r="D261" s="102"/>
      <c r="E261" s="102"/>
      <c r="F261" s="110"/>
      <c r="G261" s="94"/>
      <c r="H261" s="96"/>
    </row>
    <row r="262" spans="1:8" ht="21" customHeight="1" hidden="1">
      <c r="A262" s="105"/>
      <c r="B262" s="111"/>
      <c r="C262" s="112"/>
      <c r="D262" s="102"/>
      <c r="E262" s="102"/>
      <c r="F262" s="110"/>
      <c r="G262" s="94"/>
      <c r="H262" s="96"/>
    </row>
    <row r="263" spans="1:8" ht="21" customHeight="1" hidden="1">
      <c r="A263" s="105"/>
      <c r="B263" s="111"/>
      <c r="C263" s="112"/>
      <c r="D263" s="102"/>
      <c r="E263" s="102"/>
      <c r="F263" s="110"/>
      <c r="G263" s="94"/>
      <c r="H263" s="96"/>
    </row>
    <row r="264" spans="1:8" ht="21" customHeight="1" hidden="1">
      <c r="A264" s="113"/>
      <c r="B264" s="179" t="s">
        <v>348</v>
      </c>
      <c r="C264" s="180"/>
      <c r="D264" s="114">
        <f>SUM(D259:D263)</f>
        <v>0</v>
      </c>
      <c r="E264" s="114"/>
      <c r="F264" s="100"/>
      <c r="G264" s="99">
        <f>SUM(G259:G263)</f>
        <v>0</v>
      </c>
      <c r="H264" s="99">
        <f>SUM(H259:H263)</f>
        <v>0</v>
      </c>
    </row>
    <row r="265" spans="1:8" ht="21" customHeight="1" hidden="1">
      <c r="A265" s="184" t="s">
        <v>349</v>
      </c>
      <c r="B265" s="185"/>
      <c r="C265" s="185"/>
      <c r="D265" s="185"/>
      <c r="E265" s="185"/>
      <c r="F265" s="185"/>
      <c r="G265" s="185"/>
      <c r="H265" s="186"/>
    </row>
    <row r="266" spans="1:8" ht="21" customHeight="1" hidden="1">
      <c r="A266" s="181"/>
      <c r="B266" s="182"/>
      <c r="C266" s="182"/>
      <c r="D266" s="182"/>
      <c r="E266" s="182"/>
      <c r="F266" s="182"/>
      <c r="G266" s="182"/>
      <c r="H266" s="183"/>
    </row>
    <row r="267" spans="1:8" ht="21" customHeight="1" hidden="1">
      <c r="A267" s="76"/>
      <c r="B267" s="109"/>
      <c r="C267" s="76"/>
      <c r="D267" s="102"/>
      <c r="E267" s="102"/>
      <c r="F267" s="110"/>
      <c r="G267" s="94"/>
      <c r="H267" s="96"/>
    </row>
    <row r="268" spans="1:8" ht="21" customHeight="1" hidden="1">
      <c r="A268" s="76"/>
      <c r="B268" s="109"/>
      <c r="C268" s="76"/>
      <c r="D268" s="102"/>
      <c r="E268" s="102"/>
      <c r="F268" s="110"/>
      <c r="G268" s="94"/>
      <c r="H268" s="96"/>
    </row>
    <row r="269" spans="1:8" ht="21" customHeight="1" hidden="1">
      <c r="A269" s="76"/>
      <c r="B269" s="77"/>
      <c r="C269" s="76"/>
      <c r="D269" s="102"/>
      <c r="E269" s="102"/>
      <c r="F269" s="110"/>
      <c r="G269" s="94"/>
      <c r="H269" s="96"/>
    </row>
    <row r="270" spans="1:8" ht="21" customHeight="1" hidden="1">
      <c r="A270" s="105"/>
      <c r="B270" s="111"/>
      <c r="C270" s="112"/>
      <c r="D270" s="102"/>
      <c r="E270" s="102"/>
      <c r="F270" s="110"/>
      <c r="G270" s="94"/>
      <c r="H270" s="96"/>
    </row>
    <row r="271" spans="1:8" ht="21" customHeight="1" hidden="1">
      <c r="A271" s="105"/>
      <c r="B271" s="111"/>
      <c r="C271" s="112"/>
      <c r="D271" s="102"/>
      <c r="E271" s="102"/>
      <c r="F271" s="110"/>
      <c r="G271" s="94"/>
      <c r="H271" s="96"/>
    </row>
    <row r="272" spans="1:8" ht="21" customHeight="1" hidden="1">
      <c r="A272" s="113"/>
      <c r="B272" s="179" t="s">
        <v>350</v>
      </c>
      <c r="C272" s="180"/>
      <c r="D272" s="114">
        <f>SUM(D267:D271)</f>
        <v>0</v>
      </c>
      <c r="E272" s="114"/>
      <c r="F272" s="100"/>
      <c r="G272" s="99">
        <f>SUM(G267:G271)</f>
        <v>0</v>
      </c>
      <c r="H272" s="99">
        <f>SUM(H267:H271)</f>
        <v>0</v>
      </c>
    </row>
    <row r="273" spans="1:8" ht="23.25" hidden="1">
      <c r="A273" s="115"/>
      <c r="B273" s="187" t="s">
        <v>173</v>
      </c>
      <c r="C273" s="188"/>
      <c r="D273" s="116">
        <f>D233+D239+D248+D256</f>
        <v>0</v>
      </c>
      <c r="E273" s="116">
        <f>E233+E239+E248+E256</f>
        <v>0</v>
      </c>
      <c r="F273" s="116">
        <f>F233+F239+F248+F256</f>
        <v>0</v>
      </c>
      <c r="G273" s="116">
        <f>G233+G239+G248+G256</f>
        <v>0</v>
      </c>
      <c r="H273" s="116">
        <f>H233+H239+H248+H256</f>
        <v>0</v>
      </c>
    </row>
    <row r="274" spans="1:10" s="43" customFormat="1" ht="23.25" hidden="1">
      <c r="A274" s="139" t="s">
        <v>160</v>
      </c>
      <c r="B274" s="140"/>
      <c r="C274" s="141"/>
      <c r="D274" s="46">
        <f>D222+D226</f>
        <v>21779042</v>
      </c>
      <c r="E274" s="46">
        <f>E222+E226</f>
        <v>21239042</v>
      </c>
      <c r="F274" s="46">
        <f>F222+F226</f>
        <v>0</v>
      </c>
      <c r="G274" s="46">
        <f>G222+G226</f>
        <v>0</v>
      </c>
      <c r="H274" s="46">
        <f>H222+H226</f>
        <v>21239042</v>
      </c>
      <c r="I274" s="23"/>
      <c r="J274" s="23"/>
    </row>
    <row r="275" spans="1:8" s="43" customFormat="1" ht="23.25" hidden="1">
      <c r="A275" s="161" t="s">
        <v>167</v>
      </c>
      <c r="B275" s="162"/>
      <c r="C275" s="163"/>
      <c r="D275" s="47"/>
      <c r="E275" s="47"/>
      <c r="F275" s="47"/>
      <c r="G275" s="48"/>
      <c r="H275" s="47"/>
    </row>
    <row r="276" spans="1:8" ht="47.25" customHeight="1" hidden="1">
      <c r="A276" s="13">
        <v>1</v>
      </c>
      <c r="B276" s="157" t="s">
        <v>210</v>
      </c>
      <c r="C276" s="158"/>
      <c r="D276" s="10">
        <f>SUM(C277:C279)</f>
        <v>1236600</v>
      </c>
      <c r="E276" s="10">
        <v>1236600</v>
      </c>
      <c r="F276" s="11"/>
      <c r="G276" s="10"/>
      <c r="H276" s="11">
        <f>D276-G276</f>
        <v>1236600</v>
      </c>
    </row>
    <row r="277" spans="1:8" ht="23.25" hidden="1">
      <c r="A277" s="13"/>
      <c r="B277" s="72" t="s">
        <v>211</v>
      </c>
      <c r="C277" s="50">
        <v>412200</v>
      </c>
      <c r="D277" s="10"/>
      <c r="E277" s="10"/>
      <c r="F277" s="11"/>
      <c r="G277" s="10"/>
      <c r="H277" s="11"/>
    </row>
    <row r="278" spans="1:8" ht="23.25" hidden="1">
      <c r="A278" s="13"/>
      <c r="B278" s="72" t="s">
        <v>212</v>
      </c>
      <c r="C278" s="50">
        <v>412200</v>
      </c>
      <c r="D278" s="10"/>
      <c r="E278" s="10"/>
      <c r="F278" s="11"/>
      <c r="G278" s="10"/>
      <c r="H278" s="11"/>
    </row>
    <row r="279" spans="1:8" ht="23.25" hidden="1">
      <c r="A279" s="13"/>
      <c r="B279" s="72" t="s">
        <v>213</v>
      </c>
      <c r="C279" s="50">
        <v>412200</v>
      </c>
      <c r="D279" s="10"/>
      <c r="E279" s="10"/>
      <c r="F279" s="11"/>
      <c r="G279" s="10"/>
      <c r="H279" s="11"/>
    </row>
    <row r="280" spans="1:8" ht="45" customHeight="1" hidden="1">
      <c r="A280" s="13">
        <v>2</v>
      </c>
      <c r="B280" s="157" t="s">
        <v>214</v>
      </c>
      <c r="C280" s="158"/>
      <c r="D280" s="10">
        <f>SUM(C281:C283)</f>
        <v>600000</v>
      </c>
      <c r="E280" s="10">
        <v>600000</v>
      </c>
      <c r="F280" s="11"/>
      <c r="G280" s="10"/>
      <c r="H280" s="11">
        <f>D280-G280</f>
        <v>600000</v>
      </c>
    </row>
    <row r="281" spans="1:8" ht="23.25" hidden="1">
      <c r="A281" s="13"/>
      <c r="B281" s="72" t="s">
        <v>211</v>
      </c>
      <c r="C281" s="50">
        <v>200000</v>
      </c>
      <c r="D281" s="10"/>
      <c r="E281" s="10"/>
      <c r="F281" s="11"/>
      <c r="G281" s="10"/>
      <c r="H281" s="11"/>
    </row>
    <row r="282" spans="1:8" ht="23.25" hidden="1">
      <c r="A282" s="13"/>
      <c r="B282" s="72" t="s">
        <v>212</v>
      </c>
      <c r="C282" s="50">
        <v>200000</v>
      </c>
      <c r="D282" s="10"/>
      <c r="E282" s="10"/>
      <c r="F282" s="11"/>
      <c r="G282" s="10"/>
      <c r="H282" s="11"/>
    </row>
    <row r="283" spans="1:8" ht="23.25" hidden="1">
      <c r="A283" s="13"/>
      <c r="B283" s="72" t="s">
        <v>213</v>
      </c>
      <c r="C283" s="50">
        <v>200000</v>
      </c>
      <c r="D283" s="10"/>
      <c r="E283" s="10"/>
      <c r="F283" s="11"/>
      <c r="G283" s="10"/>
      <c r="H283" s="11"/>
    </row>
    <row r="284" spans="1:8" ht="23.25" hidden="1">
      <c r="A284" s="13">
        <v>3</v>
      </c>
      <c r="B284" s="157" t="s">
        <v>207</v>
      </c>
      <c r="C284" s="158"/>
      <c r="D284" s="10">
        <f>SUM(C285:C290)</f>
        <v>1100000</v>
      </c>
      <c r="E284" s="10">
        <v>1100000</v>
      </c>
      <c r="F284" s="11"/>
      <c r="G284" s="10"/>
      <c r="H284" s="11">
        <f>D284-G284</f>
        <v>1100000</v>
      </c>
    </row>
    <row r="285" spans="1:8" ht="23.25" hidden="1">
      <c r="A285" s="13"/>
      <c r="B285" s="72" t="s">
        <v>215</v>
      </c>
      <c r="C285" s="50">
        <v>200000</v>
      </c>
      <c r="D285" s="10"/>
      <c r="E285" s="10"/>
      <c r="F285" s="11"/>
      <c r="G285" s="10"/>
      <c r="H285" s="11"/>
    </row>
    <row r="286" spans="1:8" ht="23.25" hidden="1">
      <c r="A286" s="13"/>
      <c r="B286" s="72" t="s">
        <v>216</v>
      </c>
      <c r="C286" s="50">
        <v>200000</v>
      </c>
      <c r="D286" s="10"/>
      <c r="E286" s="10"/>
      <c r="F286" s="11"/>
      <c r="G286" s="10"/>
      <c r="H286" s="11"/>
    </row>
    <row r="287" spans="1:8" ht="23.25" hidden="1">
      <c r="A287" s="13"/>
      <c r="B287" s="72" t="s">
        <v>217</v>
      </c>
      <c r="C287" s="50">
        <v>100000</v>
      </c>
      <c r="D287" s="10"/>
      <c r="E287" s="10"/>
      <c r="F287" s="11"/>
      <c r="G287" s="10"/>
      <c r="H287" s="11"/>
    </row>
    <row r="288" spans="1:8" ht="23.25" hidden="1">
      <c r="A288" s="13"/>
      <c r="B288" s="74" t="s">
        <v>218</v>
      </c>
      <c r="C288" s="50">
        <v>200000</v>
      </c>
      <c r="D288" s="10"/>
      <c r="E288" s="10"/>
      <c r="F288" s="11"/>
      <c r="G288" s="10"/>
      <c r="H288" s="11"/>
    </row>
    <row r="289" spans="1:8" ht="23.25" hidden="1">
      <c r="A289" s="13"/>
      <c r="B289" s="74" t="s">
        <v>171</v>
      </c>
      <c r="C289" s="50">
        <v>200000</v>
      </c>
      <c r="D289" s="10"/>
      <c r="E289" s="10"/>
      <c r="F289" s="11"/>
      <c r="G289" s="10"/>
      <c r="H289" s="11"/>
    </row>
    <row r="290" spans="1:8" ht="23.25" hidden="1">
      <c r="A290" s="13"/>
      <c r="B290" s="74" t="s">
        <v>219</v>
      </c>
      <c r="C290" s="50">
        <v>200000</v>
      </c>
      <c r="D290" s="10"/>
      <c r="E290" s="10"/>
      <c r="F290" s="11"/>
      <c r="G290" s="10"/>
      <c r="H290" s="11"/>
    </row>
    <row r="291" spans="1:8" ht="23.25" hidden="1">
      <c r="A291" s="13">
        <v>4</v>
      </c>
      <c r="B291" s="72" t="s">
        <v>220</v>
      </c>
      <c r="C291" s="75"/>
      <c r="D291" s="10">
        <f>SUM(C292:C294)</f>
        <v>1600300</v>
      </c>
      <c r="E291" s="10">
        <v>1600300</v>
      </c>
      <c r="F291" s="11"/>
      <c r="G291" s="10"/>
      <c r="H291" s="11">
        <f>D291-G291</f>
        <v>1600300</v>
      </c>
    </row>
    <row r="292" spans="1:8" ht="23.25" hidden="1">
      <c r="A292" s="13"/>
      <c r="B292" s="72" t="s">
        <v>221</v>
      </c>
      <c r="C292" s="50">
        <v>618500</v>
      </c>
      <c r="D292" s="10"/>
      <c r="E292" s="10"/>
      <c r="F292" s="11"/>
      <c r="G292" s="10"/>
      <c r="H292" s="11"/>
    </row>
    <row r="293" spans="1:8" ht="23.25" hidden="1">
      <c r="A293" s="13"/>
      <c r="B293" s="72" t="s">
        <v>222</v>
      </c>
      <c r="C293" s="50">
        <v>490900</v>
      </c>
      <c r="D293" s="10"/>
      <c r="E293" s="10"/>
      <c r="F293" s="11"/>
      <c r="G293" s="10"/>
      <c r="H293" s="11"/>
    </row>
    <row r="294" spans="1:8" ht="23.25" hidden="1">
      <c r="A294" s="13"/>
      <c r="B294" s="72" t="s">
        <v>223</v>
      </c>
      <c r="C294" s="50">
        <v>490900</v>
      </c>
      <c r="D294" s="10"/>
      <c r="E294" s="10"/>
      <c r="F294" s="11"/>
      <c r="G294" s="10"/>
      <c r="H294" s="11"/>
    </row>
    <row r="295" spans="1:8" ht="24" customHeight="1" hidden="1">
      <c r="A295" s="13">
        <v>5</v>
      </c>
      <c r="B295" s="128" t="s">
        <v>224</v>
      </c>
      <c r="C295" s="129"/>
      <c r="D295" s="10">
        <f>SUM(C296:C307)</f>
        <v>717600</v>
      </c>
      <c r="E295" s="10">
        <v>717600</v>
      </c>
      <c r="F295" s="11"/>
      <c r="G295" s="10"/>
      <c r="H295" s="11">
        <f>D295-G295</f>
        <v>717600</v>
      </c>
    </row>
    <row r="296" spans="1:8" ht="23.25" hidden="1">
      <c r="A296" s="13"/>
      <c r="B296" s="72" t="s">
        <v>225</v>
      </c>
      <c r="C296" s="50">
        <v>59800</v>
      </c>
      <c r="D296" s="10"/>
      <c r="E296" s="10"/>
      <c r="F296" s="11"/>
      <c r="G296" s="10"/>
      <c r="H296" s="11"/>
    </row>
    <row r="297" spans="1:8" ht="23.25" hidden="1">
      <c r="A297" s="13"/>
      <c r="B297" s="72" t="s">
        <v>172</v>
      </c>
      <c r="C297" s="50">
        <v>59800</v>
      </c>
      <c r="D297" s="10"/>
      <c r="E297" s="10"/>
      <c r="F297" s="11"/>
      <c r="G297" s="10"/>
      <c r="H297" s="11"/>
    </row>
    <row r="298" spans="1:8" ht="23.25" hidden="1">
      <c r="A298" s="13"/>
      <c r="B298" s="72" t="s">
        <v>226</v>
      </c>
      <c r="C298" s="50">
        <v>59800</v>
      </c>
      <c r="D298" s="10"/>
      <c r="E298" s="10"/>
      <c r="F298" s="11"/>
      <c r="G298" s="10"/>
      <c r="H298" s="11"/>
    </row>
    <row r="299" spans="1:8" ht="23.25" hidden="1">
      <c r="A299" s="13"/>
      <c r="B299" s="72" t="s">
        <v>227</v>
      </c>
      <c r="C299" s="50">
        <v>59800</v>
      </c>
      <c r="D299" s="10"/>
      <c r="E299" s="10"/>
      <c r="F299" s="11"/>
      <c r="G299" s="10"/>
      <c r="H299" s="11"/>
    </row>
    <row r="300" spans="1:8" ht="23.25" hidden="1">
      <c r="A300" s="13"/>
      <c r="B300" s="72" t="s">
        <v>228</v>
      </c>
      <c r="C300" s="50">
        <v>59800</v>
      </c>
      <c r="D300" s="10"/>
      <c r="E300" s="10"/>
      <c r="F300" s="11"/>
      <c r="G300" s="10"/>
      <c r="H300" s="11"/>
    </row>
    <row r="301" spans="1:8" ht="23.25" hidden="1">
      <c r="A301" s="13"/>
      <c r="B301" s="72" t="s">
        <v>229</v>
      </c>
      <c r="C301" s="50">
        <v>59800</v>
      </c>
      <c r="D301" s="10"/>
      <c r="E301" s="10"/>
      <c r="F301" s="11"/>
      <c r="G301" s="10"/>
      <c r="H301" s="11"/>
    </row>
    <row r="302" spans="1:8" ht="23.25" hidden="1">
      <c r="A302" s="13"/>
      <c r="B302" s="72" t="s">
        <v>230</v>
      </c>
      <c r="C302" s="50">
        <v>59800</v>
      </c>
      <c r="D302" s="10"/>
      <c r="E302" s="10"/>
      <c r="F302" s="11"/>
      <c r="G302" s="10"/>
      <c r="H302" s="11"/>
    </row>
    <row r="303" spans="1:8" ht="23.25" hidden="1">
      <c r="A303" s="13"/>
      <c r="B303" s="72" t="s">
        <v>231</v>
      </c>
      <c r="C303" s="50">
        <v>59800</v>
      </c>
      <c r="D303" s="10"/>
      <c r="E303" s="10"/>
      <c r="F303" s="11"/>
      <c r="G303" s="10"/>
      <c r="H303" s="11"/>
    </row>
    <row r="304" spans="1:8" ht="23.25" hidden="1">
      <c r="A304" s="13"/>
      <c r="B304" s="72" t="s">
        <v>232</v>
      </c>
      <c r="C304" s="50">
        <v>59800</v>
      </c>
      <c r="D304" s="10"/>
      <c r="E304" s="10"/>
      <c r="F304" s="11"/>
      <c r="G304" s="10"/>
      <c r="H304" s="11"/>
    </row>
    <row r="305" spans="1:8" ht="23.25" hidden="1">
      <c r="A305" s="13"/>
      <c r="B305" s="72" t="s">
        <v>233</v>
      </c>
      <c r="C305" s="50">
        <v>59800</v>
      </c>
      <c r="D305" s="10"/>
      <c r="E305" s="10"/>
      <c r="F305" s="11"/>
      <c r="G305" s="10"/>
      <c r="H305" s="11"/>
    </row>
    <row r="306" spans="1:8" ht="23.25" hidden="1">
      <c r="A306" s="13"/>
      <c r="B306" s="72" t="s">
        <v>234</v>
      </c>
      <c r="C306" s="50">
        <v>59800</v>
      </c>
      <c r="D306" s="10"/>
      <c r="E306" s="10"/>
      <c r="F306" s="11"/>
      <c r="G306" s="10"/>
      <c r="H306" s="11"/>
    </row>
    <row r="307" spans="1:8" ht="23.25" hidden="1">
      <c r="A307" s="13"/>
      <c r="B307" s="72" t="s">
        <v>235</v>
      </c>
      <c r="C307" s="50">
        <v>59800</v>
      </c>
      <c r="D307" s="10"/>
      <c r="E307" s="10"/>
      <c r="F307" s="11"/>
      <c r="G307" s="10"/>
      <c r="H307" s="11"/>
    </row>
    <row r="308" spans="1:8" ht="23.25" hidden="1">
      <c r="A308" s="13">
        <v>6</v>
      </c>
      <c r="B308" s="128" t="s">
        <v>237</v>
      </c>
      <c r="C308" s="129"/>
      <c r="D308" s="10">
        <f>SUM(C309:C311)</f>
        <v>464400</v>
      </c>
      <c r="E308" s="10">
        <v>464400</v>
      </c>
      <c r="F308" s="11"/>
      <c r="G308" s="10"/>
      <c r="H308" s="11">
        <f>D308-G308</f>
        <v>464400</v>
      </c>
    </row>
    <row r="309" spans="1:8" ht="23.25" hidden="1">
      <c r="A309" s="13"/>
      <c r="B309" s="72" t="s">
        <v>238</v>
      </c>
      <c r="C309" s="50">
        <v>154800</v>
      </c>
      <c r="D309" s="10"/>
      <c r="E309" s="10"/>
      <c r="F309" s="11"/>
      <c r="G309" s="10"/>
      <c r="H309" s="11"/>
    </row>
    <row r="310" spans="1:8" ht="23.25" hidden="1">
      <c r="A310" s="13"/>
      <c r="B310" s="72" t="s">
        <v>239</v>
      </c>
      <c r="C310" s="50">
        <v>154800</v>
      </c>
      <c r="D310" s="10"/>
      <c r="E310" s="10"/>
      <c r="F310" s="11"/>
      <c r="G310" s="10"/>
      <c r="H310" s="11"/>
    </row>
    <row r="311" spans="1:8" ht="23.25" hidden="1">
      <c r="A311" s="13"/>
      <c r="B311" s="72" t="s">
        <v>240</v>
      </c>
      <c r="C311" s="50">
        <v>154800</v>
      </c>
      <c r="D311" s="10"/>
      <c r="E311" s="10"/>
      <c r="F311" s="11"/>
      <c r="G311" s="10"/>
      <c r="H311" s="11"/>
    </row>
    <row r="312" spans="1:8" ht="23.25" hidden="1">
      <c r="A312" s="13">
        <v>7</v>
      </c>
      <c r="B312" s="128" t="s">
        <v>241</v>
      </c>
      <c r="C312" s="129"/>
      <c r="D312" s="10">
        <f>SUM(C313:C315)</f>
        <v>464400</v>
      </c>
      <c r="E312" s="10">
        <v>464400</v>
      </c>
      <c r="F312" s="11"/>
      <c r="G312" s="10"/>
      <c r="H312" s="11">
        <f>D312-G312</f>
        <v>464400</v>
      </c>
    </row>
    <row r="313" spans="1:8" ht="23.25" hidden="1">
      <c r="A313" s="13"/>
      <c r="B313" s="72" t="s">
        <v>225</v>
      </c>
      <c r="C313" s="50">
        <v>154800</v>
      </c>
      <c r="D313" s="10"/>
      <c r="E313" s="10"/>
      <c r="F313" s="11"/>
      <c r="G313" s="10"/>
      <c r="H313" s="11"/>
    </row>
    <row r="314" spans="1:8" ht="23.25" hidden="1">
      <c r="A314" s="13"/>
      <c r="B314" s="72" t="s">
        <v>242</v>
      </c>
      <c r="C314" s="50">
        <v>154800</v>
      </c>
      <c r="D314" s="10"/>
      <c r="E314" s="10"/>
      <c r="F314" s="11"/>
      <c r="G314" s="10"/>
      <c r="H314" s="11"/>
    </row>
    <row r="315" spans="1:8" ht="23.25" hidden="1">
      <c r="A315" s="13"/>
      <c r="B315" s="72" t="s">
        <v>243</v>
      </c>
      <c r="C315" s="50">
        <v>154800</v>
      </c>
      <c r="D315" s="10"/>
      <c r="E315" s="10"/>
      <c r="F315" s="11"/>
      <c r="G315" s="10"/>
      <c r="H315" s="11"/>
    </row>
    <row r="316" spans="1:8" ht="23.25" hidden="1">
      <c r="A316" s="13"/>
      <c r="B316" s="72" t="s">
        <v>244</v>
      </c>
      <c r="C316" s="50">
        <v>65500</v>
      </c>
      <c r="D316" s="10"/>
      <c r="E316" s="10"/>
      <c r="F316" s="11"/>
      <c r="G316" s="10"/>
      <c r="H316" s="11"/>
    </row>
    <row r="317" spans="1:8" ht="23.25" hidden="1">
      <c r="A317" s="13"/>
      <c r="B317" s="72" t="s">
        <v>228</v>
      </c>
      <c r="C317" s="50">
        <v>65500</v>
      </c>
      <c r="D317" s="10"/>
      <c r="E317" s="10"/>
      <c r="F317" s="11"/>
      <c r="G317" s="10"/>
      <c r="H317" s="11"/>
    </row>
    <row r="318" spans="1:8" ht="23.25" hidden="1">
      <c r="A318" s="13"/>
      <c r="B318" s="72" t="s">
        <v>245</v>
      </c>
      <c r="C318" s="50">
        <v>65500</v>
      </c>
      <c r="D318" s="10"/>
      <c r="E318" s="10"/>
      <c r="F318" s="11"/>
      <c r="G318" s="10"/>
      <c r="H318" s="11"/>
    </row>
    <row r="319" spans="1:8" ht="23.25" hidden="1">
      <c r="A319" s="13"/>
      <c r="B319" s="72" t="s">
        <v>246</v>
      </c>
      <c r="C319" s="50">
        <v>65500</v>
      </c>
      <c r="D319" s="10"/>
      <c r="E319" s="10"/>
      <c r="F319" s="11"/>
      <c r="G319" s="10"/>
      <c r="H319" s="11"/>
    </row>
    <row r="320" spans="1:8" ht="23.25" hidden="1">
      <c r="A320" s="13"/>
      <c r="B320" s="72" t="s">
        <v>247</v>
      </c>
      <c r="C320" s="50">
        <v>65500</v>
      </c>
      <c r="D320" s="10"/>
      <c r="E320" s="10"/>
      <c r="F320" s="11"/>
      <c r="G320" s="10"/>
      <c r="H320" s="11"/>
    </row>
    <row r="321" spans="1:8" ht="23.25" hidden="1">
      <c r="A321" s="13"/>
      <c r="B321" s="72" t="s">
        <v>248</v>
      </c>
      <c r="C321" s="50">
        <v>65500</v>
      </c>
      <c r="D321" s="10"/>
      <c r="E321" s="10"/>
      <c r="F321" s="11"/>
      <c r="G321" s="10"/>
      <c r="H321" s="11"/>
    </row>
    <row r="322" spans="1:8" ht="23.25" hidden="1">
      <c r="A322" s="13"/>
      <c r="B322" s="72" t="s">
        <v>249</v>
      </c>
      <c r="C322" s="50">
        <v>65500</v>
      </c>
      <c r="D322" s="10"/>
      <c r="E322" s="10"/>
      <c r="F322" s="11"/>
      <c r="G322" s="10"/>
      <c r="H322" s="11"/>
    </row>
    <row r="323" spans="1:8" ht="23.25" hidden="1">
      <c r="A323" s="13"/>
      <c r="B323" s="72" t="s">
        <v>250</v>
      </c>
      <c r="C323" s="50">
        <v>65500</v>
      </c>
      <c r="D323" s="10"/>
      <c r="E323" s="10"/>
      <c r="F323" s="11"/>
      <c r="G323" s="10"/>
      <c r="H323" s="11"/>
    </row>
    <row r="324" spans="1:8" ht="23.25" hidden="1">
      <c r="A324" s="13"/>
      <c r="B324" s="72" t="s">
        <v>235</v>
      </c>
      <c r="C324" s="50">
        <v>65500</v>
      </c>
      <c r="D324" s="10"/>
      <c r="E324" s="10"/>
      <c r="F324" s="11"/>
      <c r="G324" s="10"/>
      <c r="H324" s="11"/>
    </row>
    <row r="325" spans="1:8" ht="23.25" hidden="1">
      <c r="A325" s="13">
        <v>8</v>
      </c>
      <c r="B325" s="72" t="s">
        <v>236</v>
      </c>
      <c r="C325" s="50"/>
      <c r="D325" s="10"/>
      <c r="E325" s="10"/>
      <c r="F325" s="11"/>
      <c r="G325" s="10"/>
      <c r="H325" s="11"/>
    </row>
    <row r="326" spans="1:8" ht="24" customHeight="1" hidden="1">
      <c r="A326" s="13"/>
      <c r="B326" s="128" t="s">
        <v>251</v>
      </c>
      <c r="C326" s="129"/>
      <c r="D326" s="10">
        <v>185000</v>
      </c>
      <c r="E326" s="10">
        <v>185000</v>
      </c>
      <c r="F326" s="11"/>
      <c r="G326" s="10"/>
      <c r="H326" s="11">
        <f>D326-G326</f>
        <v>185000</v>
      </c>
    </row>
    <row r="327" spans="1:8" ht="24" customHeight="1" hidden="1">
      <c r="A327" s="13"/>
      <c r="B327" s="128" t="s">
        <v>252</v>
      </c>
      <c r="C327" s="129"/>
      <c r="D327" s="10">
        <v>180000</v>
      </c>
      <c r="E327" s="10">
        <v>180000</v>
      </c>
      <c r="F327" s="11"/>
      <c r="G327" s="10"/>
      <c r="H327" s="11">
        <f aca="true" t="shared" si="6" ref="H327:H350">D327-G327</f>
        <v>180000</v>
      </c>
    </row>
    <row r="328" spans="1:8" ht="24" customHeight="1" hidden="1">
      <c r="A328" s="13"/>
      <c r="B328" s="128" t="s">
        <v>255</v>
      </c>
      <c r="C328" s="129"/>
      <c r="D328" s="10">
        <v>171500</v>
      </c>
      <c r="E328" s="10">
        <v>171500</v>
      </c>
      <c r="F328" s="11"/>
      <c r="G328" s="10"/>
      <c r="H328" s="11">
        <f t="shared" si="6"/>
        <v>171500</v>
      </c>
    </row>
    <row r="329" spans="1:8" ht="24" customHeight="1" hidden="1">
      <c r="A329" s="13"/>
      <c r="B329" s="128" t="s">
        <v>254</v>
      </c>
      <c r="C329" s="129"/>
      <c r="D329" s="10">
        <v>171500</v>
      </c>
      <c r="E329" s="10">
        <v>171500</v>
      </c>
      <c r="F329" s="11"/>
      <c r="G329" s="10"/>
      <c r="H329" s="11">
        <f t="shared" si="6"/>
        <v>171500</v>
      </c>
    </row>
    <row r="330" spans="1:8" ht="24" customHeight="1" hidden="1">
      <c r="A330" s="13"/>
      <c r="B330" s="130" t="s">
        <v>253</v>
      </c>
      <c r="C330" s="131"/>
      <c r="D330" s="10">
        <v>6000</v>
      </c>
      <c r="E330" s="10">
        <v>6000</v>
      </c>
      <c r="F330" s="11"/>
      <c r="G330" s="10"/>
      <c r="H330" s="11">
        <f t="shared" si="6"/>
        <v>6000</v>
      </c>
    </row>
    <row r="331" spans="1:8" ht="24" customHeight="1" hidden="1">
      <c r="A331" s="13"/>
      <c r="B331" s="130" t="s">
        <v>256</v>
      </c>
      <c r="C331" s="131"/>
      <c r="D331" s="10">
        <v>6000</v>
      </c>
      <c r="E331" s="10">
        <v>6000</v>
      </c>
      <c r="F331" s="11"/>
      <c r="G331" s="10"/>
      <c r="H331" s="11">
        <f t="shared" si="6"/>
        <v>6000</v>
      </c>
    </row>
    <row r="332" spans="1:8" ht="24" customHeight="1" hidden="1">
      <c r="A332" s="13"/>
      <c r="B332" s="130" t="s">
        <v>257</v>
      </c>
      <c r="C332" s="131"/>
      <c r="D332" s="10">
        <v>6000</v>
      </c>
      <c r="E332" s="10">
        <v>6000</v>
      </c>
      <c r="F332" s="11"/>
      <c r="G332" s="10"/>
      <c r="H332" s="11">
        <f t="shared" si="6"/>
        <v>6000</v>
      </c>
    </row>
    <row r="333" spans="1:8" ht="24" customHeight="1" hidden="1">
      <c r="A333" s="13"/>
      <c r="B333" s="128" t="s">
        <v>258</v>
      </c>
      <c r="C333" s="129"/>
      <c r="D333" s="10">
        <v>186200</v>
      </c>
      <c r="E333" s="10">
        <v>186200</v>
      </c>
      <c r="F333" s="11"/>
      <c r="G333" s="10"/>
      <c r="H333" s="11">
        <f t="shared" si="6"/>
        <v>186200</v>
      </c>
    </row>
    <row r="334" spans="1:8" ht="24" customHeight="1" hidden="1">
      <c r="A334" s="13"/>
      <c r="B334" s="128" t="s">
        <v>259</v>
      </c>
      <c r="C334" s="129"/>
      <c r="D334" s="10">
        <v>7800</v>
      </c>
      <c r="E334" s="10">
        <v>7800</v>
      </c>
      <c r="F334" s="11"/>
      <c r="G334" s="10"/>
      <c r="H334" s="11">
        <f t="shared" si="6"/>
        <v>7800</v>
      </c>
    </row>
    <row r="335" spans="1:8" ht="47.25" customHeight="1" hidden="1">
      <c r="A335" s="13"/>
      <c r="B335" s="128" t="s">
        <v>260</v>
      </c>
      <c r="C335" s="129"/>
      <c r="D335" s="10">
        <v>24000</v>
      </c>
      <c r="E335" s="10">
        <v>24000</v>
      </c>
      <c r="F335" s="11"/>
      <c r="G335" s="10"/>
      <c r="H335" s="11">
        <f t="shared" si="6"/>
        <v>24000</v>
      </c>
    </row>
    <row r="336" spans="1:8" ht="47.25" customHeight="1" hidden="1">
      <c r="A336" s="13"/>
      <c r="B336" s="128" t="s">
        <v>262</v>
      </c>
      <c r="C336" s="129"/>
      <c r="D336" s="10">
        <v>32900</v>
      </c>
      <c r="E336" s="10">
        <v>32900</v>
      </c>
      <c r="F336" s="11"/>
      <c r="G336" s="10"/>
      <c r="H336" s="11">
        <f t="shared" si="6"/>
        <v>32900</v>
      </c>
    </row>
    <row r="337" spans="1:8" ht="24" customHeight="1" hidden="1">
      <c r="A337" s="13"/>
      <c r="B337" s="128" t="s">
        <v>263</v>
      </c>
      <c r="C337" s="129"/>
      <c r="D337" s="10">
        <v>13000</v>
      </c>
      <c r="E337" s="10">
        <v>13000</v>
      </c>
      <c r="F337" s="11"/>
      <c r="G337" s="10"/>
      <c r="H337" s="11">
        <f t="shared" si="6"/>
        <v>13000</v>
      </c>
    </row>
    <row r="338" spans="1:8" ht="24" customHeight="1" hidden="1">
      <c r="A338" s="13"/>
      <c r="B338" s="128" t="s">
        <v>261</v>
      </c>
      <c r="C338" s="129"/>
      <c r="D338" s="10">
        <v>13000</v>
      </c>
      <c r="E338" s="10">
        <v>13000</v>
      </c>
      <c r="F338" s="11"/>
      <c r="G338" s="10"/>
      <c r="H338" s="11">
        <f t="shared" si="6"/>
        <v>13000</v>
      </c>
    </row>
    <row r="339" spans="1:8" ht="24" customHeight="1" hidden="1">
      <c r="A339" s="13"/>
      <c r="B339" s="128" t="s">
        <v>264</v>
      </c>
      <c r="C339" s="129"/>
      <c r="D339" s="10">
        <v>13000</v>
      </c>
      <c r="E339" s="10">
        <v>13000</v>
      </c>
      <c r="F339" s="11"/>
      <c r="G339" s="10"/>
      <c r="H339" s="11">
        <f t="shared" si="6"/>
        <v>13000</v>
      </c>
    </row>
    <row r="340" spans="1:8" ht="24" customHeight="1" hidden="1">
      <c r="A340" s="13"/>
      <c r="B340" s="128" t="s">
        <v>265</v>
      </c>
      <c r="C340" s="129"/>
      <c r="D340" s="10">
        <v>13000</v>
      </c>
      <c r="E340" s="10">
        <v>13000</v>
      </c>
      <c r="F340" s="11"/>
      <c r="G340" s="10"/>
      <c r="H340" s="11">
        <f t="shared" si="6"/>
        <v>13000</v>
      </c>
    </row>
    <row r="341" spans="1:8" ht="24" customHeight="1" hidden="1">
      <c r="A341" s="13"/>
      <c r="B341" s="128" t="s">
        <v>267</v>
      </c>
      <c r="C341" s="129"/>
      <c r="D341" s="10">
        <v>17500</v>
      </c>
      <c r="E341" s="10">
        <v>17500</v>
      </c>
      <c r="F341" s="11"/>
      <c r="G341" s="10"/>
      <c r="H341" s="11">
        <f t="shared" si="6"/>
        <v>17500</v>
      </c>
    </row>
    <row r="342" spans="1:8" ht="24" customHeight="1" hidden="1">
      <c r="A342" s="13"/>
      <c r="B342" s="128" t="s">
        <v>266</v>
      </c>
      <c r="C342" s="129"/>
      <c r="D342" s="10">
        <v>10000</v>
      </c>
      <c r="E342" s="10">
        <v>10000</v>
      </c>
      <c r="F342" s="11"/>
      <c r="G342" s="10"/>
      <c r="H342" s="11">
        <f t="shared" si="6"/>
        <v>10000</v>
      </c>
    </row>
    <row r="343" spans="1:8" ht="48.75" customHeight="1" hidden="1">
      <c r="A343" s="13"/>
      <c r="B343" s="128" t="s">
        <v>268</v>
      </c>
      <c r="C343" s="129"/>
      <c r="D343" s="10">
        <v>176000</v>
      </c>
      <c r="E343" s="10">
        <v>176000</v>
      </c>
      <c r="F343" s="11"/>
      <c r="G343" s="10"/>
      <c r="H343" s="11">
        <f t="shared" si="6"/>
        <v>176000</v>
      </c>
    </row>
    <row r="344" spans="1:8" ht="46.5" customHeight="1" hidden="1">
      <c r="A344" s="13"/>
      <c r="B344" s="128" t="s">
        <v>269</v>
      </c>
      <c r="C344" s="129"/>
      <c r="D344" s="10">
        <v>57000</v>
      </c>
      <c r="E344" s="10">
        <v>57000</v>
      </c>
      <c r="F344" s="11"/>
      <c r="G344" s="10"/>
      <c r="H344" s="11">
        <f t="shared" si="6"/>
        <v>57000</v>
      </c>
    </row>
    <row r="345" spans="1:8" ht="47.25" customHeight="1" hidden="1">
      <c r="A345" s="13"/>
      <c r="B345" s="128" t="s">
        <v>270</v>
      </c>
      <c r="C345" s="129"/>
      <c r="D345" s="10">
        <v>60000</v>
      </c>
      <c r="E345" s="10">
        <v>60000</v>
      </c>
      <c r="F345" s="11"/>
      <c r="G345" s="10"/>
      <c r="H345" s="11">
        <f t="shared" si="6"/>
        <v>60000</v>
      </c>
    </row>
    <row r="346" spans="1:8" ht="24" customHeight="1" hidden="1">
      <c r="A346" s="13"/>
      <c r="B346" s="128" t="s">
        <v>271</v>
      </c>
      <c r="C346" s="129"/>
      <c r="D346" s="10">
        <v>17500</v>
      </c>
      <c r="E346" s="10">
        <v>17500</v>
      </c>
      <c r="F346" s="11"/>
      <c r="G346" s="10"/>
      <c r="H346" s="11">
        <f t="shared" si="6"/>
        <v>17500</v>
      </c>
    </row>
    <row r="347" spans="1:8" ht="48.75" customHeight="1" hidden="1">
      <c r="A347" s="13"/>
      <c r="B347" s="128" t="s">
        <v>272</v>
      </c>
      <c r="C347" s="129"/>
      <c r="D347" s="10">
        <v>100000</v>
      </c>
      <c r="E347" s="10">
        <v>100000</v>
      </c>
      <c r="F347" s="11"/>
      <c r="G347" s="10"/>
      <c r="H347" s="11">
        <f t="shared" si="6"/>
        <v>100000</v>
      </c>
    </row>
    <row r="348" spans="1:8" ht="48.75" customHeight="1" hidden="1">
      <c r="A348" s="13"/>
      <c r="B348" s="128" t="s">
        <v>273</v>
      </c>
      <c r="C348" s="129"/>
      <c r="D348" s="10">
        <v>43600</v>
      </c>
      <c r="E348" s="10">
        <v>43600</v>
      </c>
      <c r="F348" s="11"/>
      <c r="G348" s="10"/>
      <c r="H348" s="11">
        <f t="shared" si="6"/>
        <v>43600</v>
      </c>
    </row>
    <row r="349" spans="1:8" ht="46.5" customHeight="1" hidden="1">
      <c r="A349" s="13"/>
      <c r="B349" s="128" t="s">
        <v>274</v>
      </c>
      <c r="C349" s="129"/>
      <c r="D349" s="10">
        <v>32900</v>
      </c>
      <c r="E349" s="10">
        <v>32900</v>
      </c>
      <c r="F349" s="11"/>
      <c r="G349" s="10"/>
      <c r="H349" s="11">
        <f t="shared" si="6"/>
        <v>32900</v>
      </c>
    </row>
    <row r="350" spans="1:8" ht="23.25" hidden="1">
      <c r="A350" s="13"/>
      <c r="B350" s="128" t="s">
        <v>275</v>
      </c>
      <c r="C350" s="129"/>
      <c r="D350" s="10">
        <v>13000</v>
      </c>
      <c r="E350" s="10">
        <v>13000</v>
      </c>
      <c r="F350" s="11"/>
      <c r="G350" s="10"/>
      <c r="H350" s="11">
        <f t="shared" si="6"/>
        <v>13000</v>
      </c>
    </row>
    <row r="351" spans="1:8" ht="23.25" hidden="1">
      <c r="A351" s="13">
        <v>9</v>
      </c>
      <c r="B351" s="72" t="s">
        <v>282</v>
      </c>
      <c r="C351" s="73"/>
      <c r="D351" s="10"/>
      <c r="E351" s="10"/>
      <c r="F351" s="11"/>
      <c r="G351" s="10"/>
      <c r="H351" s="11"/>
    </row>
    <row r="352" spans="1:8" ht="23.25" hidden="1">
      <c r="A352" s="13"/>
      <c r="B352" s="72" t="s">
        <v>277</v>
      </c>
      <c r="C352" s="73"/>
      <c r="D352" s="10"/>
      <c r="E352" s="10"/>
      <c r="F352" s="11"/>
      <c r="G352" s="10"/>
      <c r="H352" s="11"/>
    </row>
    <row r="353" spans="1:8" ht="23.25" hidden="1">
      <c r="A353" s="13"/>
      <c r="B353" s="72" t="s">
        <v>283</v>
      </c>
      <c r="C353" s="73"/>
      <c r="D353" s="10">
        <v>822900</v>
      </c>
      <c r="E353" s="10">
        <v>822900</v>
      </c>
      <c r="F353" s="11"/>
      <c r="G353" s="10"/>
      <c r="H353" s="11">
        <f>D353-G353</f>
        <v>822900</v>
      </c>
    </row>
    <row r="354" spans="1:8" ht="23.25" hidden="1">
      <c r="A354" s="13"/>
      <c r="B354" s="72" t="s">
        <v>284</v>
      </c>
      <c r="C354" s="73"/>
      <c r="D354" s="10">
        <v>568800</v>
      </c>
      <c r="E354" s="10">
        <v>568800</v>
      </c>
      <c r="F354" s="11"/>
      <c r="G354" s="10"/>
      <c r="H354" s="11">
        <f aca="true" t="shared" si="7" ref="H354:H402">D354-G354</f>
        <v>568800</v>
      </c>
    </row>
    <row r="355" spans="1:8" ht="23.25" hidden="1">
      <c r="A355" s="13"/>
      <c r="B355" s="72" t="s">
        <v>285</v>
      </c>
      <c r="C355" s="73"/>
      <c r="D355" s="10">
        <v>860200</v>
      </c>
      <c r="E355" s="10">
        <v>860200</v>
      </c>
      <c r="F355" s="11"/>
      <c r="G355" s="10"/>
      <c r="H355" s="11">
        <f t="shared" si="7"/>
        <v>860200</v>
      </c>
    </row>
    <row r="356" spans="1:8" ht="23.25" hidden="1">
      <c r="A356" s="13"/>
      <c r="B356" s="72" t="s">
        <v>286</v>
      </c>
      <c r="C356" s="73"/>
      <c r="D356" s="10">
        <v>1295000</v>
      </c>
      <c r="E356" s="10">
        <v>1295000</v>
      </c>
      <c r="F356" s="11"/>
      <c r="G356" s="10"/>
      <c r="H356" s="11">
        <f t="shared" si="7"/>
        <v>1295000</v>
      </c>
    </row>
    <row r="357" spans="1:8" ht="23.25" hidden="1">
      <c r="A357" s="13"/>
      <c r="B357" s="72" t="s">
        <v>281</v>
      </c>
      <c r="C357" s="73"/>
      <c r="D357" s="10"/>
      <c r="E357" s="10"/>
      <c r="F357" s="11"/>
      <c r="G357" s="10"/>
      <c r="H357" s="11"/>
    </row>
    <row r="358" spans="1:8" ht="23.25" hidden="1">
      <c r="A358" s="13"/>
      <c r="B358" s="128" t="s">
        <v>287</v>
      </c>
      <c r="C358" s="129"/>
      <c r="D358" s="10">
        <v>1108000</v>
      </c>
      <c r="E358" s="10">
        <v>1108000</v>
      </c>
      <c r="F358" s="11"/>
      <c r="G358" s="10"/>
      <c r="H358" s="11">
        <f t="shared" si="7"/>
        <v>1108000</v>
      </c>
    </row>
    <row r="359" spans="1:8" ht="23.25" hidden="1">
      <c r="A359" s="13"/>
      <c r="B359" s="128" t="s">
        <v>288</v>
      </c>
      <c r="C359" s="129"/>
      <c r="D359" s="10">
        <v>568800</v>
      </c>
      <c r="E359" s="10">
        <v>568800</v>
      </c>
      <c r="F359" s="11"/>
      <c r="G359" s="10"/>
      <c r="H359" s="11">
        <f t="shared" si="7"/>
        <v>568800</v>
      </c>
    </row>
    <row r="360" spans="1:8" ht="23.25" hidden="1">
      <c r="A360" s="13"/>
      <c r="B360" s="128" t="s">
        <v>289</v>
      </c>
      <c r="C360" s="129"/>
      <c r="D360" s="10">
        <v>163100</v>
      </c>
      <c r="E360" s="10">
        <v>163100</v>
      </c>
      <c r="F360" s="11"/>
      <c r="G360" s="10"/>
      <c r="H360" s="11">
        <f t="shared" si="7"/>
        <v>163100</v>
      </c>
    </row>
    <row r="361" spans="1:8" ht="23.25" hidden="1">
      <c r="A361" s="13">
        <v>10</v>
      </c>
      <c r="B361" s="72" t="s">
        <v>220</v>
      </c>
      <c r="C361" s="73"/>
      <c r="D361" s="10"/>
      <c r="E361" s="10"/>
      <c r="F361" s="11"/>
      <c r="G361" s="10"/>
      <c r="H361" s="11"/>
    </row>
    <row r="362" spans="1:8" ht="23.25" hidden="1">
      <c r="A362" s="13"/>
      <c r="B362" s="72" t="s">
        <v>295</v>
      </c>
      <c r="C362" s="73"/>
      <c r="D362" s="10">
        <v>275100</v>
      </c>
      <c r="E362" s="10">
        <v>275100</v>
      </c>
      <c r="F362" s="11"/>
      <c r="G362" s="10"/>
      <c r="H362" s="11">
        <f t="shared" si="7"/>
        <v>275100</v>
      </c>
    </row>
    <row r="363" spans="1:8" ht="24" customHeight="1" hidden="1">
      <c r="A363" s="13"/>
      <c r="B363" s="128" t="s">
        <v>296</v>
      </c>
      <c r="C363" s="129"/>
      <c r="D363" s="10">
        <v>371600</v>
      </c>
      <c r="E363" s="10">
        <v>371600</v>
      </c>
      <c r="F363" s="11"/>
      <c r="G363" s="10"/>
      <c r="H363" s="11">
        <f t="shared" si="7"/>
        <v>371600</v>
      </c>
    </row>
    <row r="364" spans="1:8" ht="24" customHeight="1" hidden="1">
      <c r="A364" s="13"/>
      <c r="B364" s="128" t="s">
        <v>293</v>
      </c>
      <c r="C364" s="129"/>
      <c r="D364" s="10">
        <v>267300</v>
      </c>
      <c r="E364" s="10">
        <v>267300</v>
      </c>
      <c r="F364" s="11"/>
      <c r="G364" s="10"/>
      <c r="H364" s="11">
        <f t="shared" si="7"/>
        <v>267300</v>
      </c>
    </row>
    <row r="365" spans="1:8" ht="24" customHeight="1" hidden="1">
      <c r="A365" s="13"/>
      <c r="B365" s="128" t="s">
        <v>294</v>
      </c>
      <c r="C365" s="129"/>
      <c r="D365" s="10">
        <v>267300</v>
      </c>
      <c r="E365" s="10">
        <v>267300</v>
      </c>
      <c r="F365" s="11"/>
      <c r="G365" s="10"/>
      <c r="H365" s="11">
        <f t="shared" si="7"/>
        <v>267300</v>
      </c>
    </row>
    <row r="366" spans="1:8" ht="24" customHeight="1" hidden="1">
      <c r="A366" s="13"/>
      <c r="B366" s="128" t="s">
        <v>297</v>
      </c>
      <c r="C366" s="129"/>
      <c r="D366" s="10">
        <v>275100</v>
      </c>
      <c r="E366" s="10">
        <v>275100</v>
      </c>
      <c r="F366" s="11"/>
      <c r="G366" s="10"/>
      <c r="H366" s="11">
        <f t="shared" si="7"/>
        <v>275100</v>
      </c>
    </row>
    <row r="367" spans="1:8" ht="42" customHeight="1" hidden="1">
      <c r="A367" s="13">
        <v>11</v>
      </c>
      <c r="B367" s="128" t="s">
        <v>298</v>
      </c>
      <c r="C367" s="129"/>
      <c r="D367" s="10">
        <v>5010000</v>
      </c>
      <c r="E367" s="10">
        <v>5010000</v>
      </c>
      <c r="F367" s="11"/>
      <c r="G367" s="10"/>
      <c r="H367" s="11">
        <f t="shared" si="7"/>
        <v>5010000</v>
      </c>
    </row>
    <row r="368" spans="1:8" ht="24" customHeight="1" hidden="1">
      <c r="A368" s="13">
        <v>12</v>
      </c>
      <c r="B368" s="128" t="s">
        <v>299</v>
      </c>
      <c r="C368" s="129"/>
      <c r="D368" s="10">
        <v>2410000</v>
      </c>
      <c r="E368" s="10">
        <v>2410000</v>
      </c>
      <c r="F368" s="11"/>
      <c r="G368" s="10"/>
      <c r="H368" s="11">
        <f t="shared" si="7"/>
        <v>2410000</v>
      </c>
    </row>
    <row r="369" spans="1:8" ht="24" customHeight="1" hidden="1">
      <c r="A369" s="13">
        <v>13</v>
      </c>
      <c r="B369" s="128" t="s">
        <v>300</v>
      </c>
      <c r="C369" s="129"/>
      <c r="D369" s="10">
        <v>1309000</v>
      </c>
      <c r="E369" s="10">
        <v>1309000</v>
      </c>
      <c r="F369" s="11"/>
      <c r="G369" s="10"/>
      <c r="H369" s="11">
        <f t="shared" si="7"/>
        <v>1309000</v>
      </c>
    </row>
    <row r="370" spans="1:8" ht="23.25" hidden="1">
      <c r="A370" s="13">
        <v>14</v>
      </c>
      <c r="B370" s="72" t="s">
        <v>301</v>
      </c>
      <c r="C370" s="73"/>
      <c r="D370" s="10"/>
      <c r="E370" s="10"/>
      <c r="F370" s="11"/>
      <c r="G370" s="10"/>
      <c r="H370" s="11"/>
    </row>
    <row r="371" spans="1:8" ht="23.25" hidden="1">
      <c r="A371" s="13"/>
      <c r="B371" s="72" t="s">
        <v>302</v>
      </c>
      <c r="C371" s="73"/>
      <c r="D371" s="10">
        <v>268100</v>
      </c>
      <c r="E371" s="10">
        <v>268100</v>
      </c>
      <c r="F371" s="11"/>
      <c r="G371" s="10"/>
      <c r="H371" s="11">
        <f t="shared" si="7"/>
        <v>268100</v>
      </c>
    </row>
    <row r="372" spans="1:8" ht="23.25" hidden="1">
      <c r="A372" s="13"/>
      <c r="B372" s="72" t="s">
        <v>303</v>
      </c>
      <c r="C372" s="73"/>
      <c r="D372" s="10">
        <v>660000</v>
      </c>
      <c r="E372" s="10">
        <v>660000</v>
      </c>
      <c r="F372" s="11"/>
      <c r="G372" s="10"/>
      <c r="H372" s="11">
        <f t="shared" si="7"/>
        <v>660000</v>
      </c>
    </row>
    <row r="373" spans="1:8" ht="23.25" hidden="1">
      <c r="A373" s="13"/>
      <c r="B373" s="72" t="s">
        <v>304</v>
      </c>
      <c r="C373" s="73"/>
      <c r="D373" s="10">
        <v>150000</v>
      </c>
      <c r="E373" s="10">
        <v>150000</v>
      </c>
      <c r="F373" s="11"/>
      <c r="G373" s="10"/>
      <c r="H373" s="11">
        <f t="shared" si="7"/>
        <v>150000</v>
      </c>
    </row>
    <row r="374" spans="1:8" ht="23.25" hidden="1">
      <c r="A374" s="13"/>
      <c r="B374" s="72" t="s">
        <v>305</v>
      </c>
      <c r="C374" s="73"/>
      <c r="D374" s="10">
        <v>334600</v>
      </c>
      <c r="E374" s="10">
        <v>334600</v>
      </c>
      <c r="F374" s="11"/>
      <c r="G374" s="10"/>
      <c r="H374" s="11">
        <f t="shared" si="7"/>
        <v>334600</v>
      </c>
    </row>
    <row r="375" spans="1:8" ht="23.25" hidden="1">
      <c r="A375" s="13"/>
      <c r="B375" s="72" t="s">
        <v>306</v>
      </c>
      <c r="C375" s="73"/>
      <c r="D375" s="10">
        <v>103700</v>
      </c>
      <c r="E375" s="10">
        <v>103700</v>
      </c>
      <c r="F375" s="11"/>
      <c r="G375" s="10"/>
      <c r="H375" s="11">
        <f t="shared" si="7"/>
        <v>103700</v>
      </c>
    </row>
    <row r="376" spans="1:8" ht="23.25" hidden="1">
      <c r="A376" s="13"/>
      <c r="B376" s="72" t="s">
        <v>307</v>
      </c>
      <c r="C376" s="73"/>
      <c r="D376" s="10">
        <v>87400</v>
      </c>
      <c r="E376" s="10">
        <v>87400</v>
      </c>
      <c r="F376" s="11"/>
      <c r="G376" s="10"/>
      <c r="H376" s="11">
        <f t="shared" si="7"/>
        <v>87400</v>
      </c>
    </row>
    <row r="377" spans="1:8" ht="23.25" hidden="1">
      <c r="A377" s="13"/>
      <c r="B377" s="72" t="s">
        <v>308</v>
      </c>
      <c r="C377" s="73"/>
      <c r="D377" s="10">
        <v>150000</v>
      </c>
      <c r="E377" s="10">
        <v>150000</v>
      </c>
      <c r="F377" s="11"/>
      <c r="G377" s="10"/>
      <c r="H377" s="11">
        <f t="shared" si="7"/>
        <v>150000</v>
      </c>
    </row>
    <row r="378" spans="1:8" ht="23.25" hidden="1">
      <c r="A378" s="13"/>
      <c r="B378" s="72" t="s">
        <v>309</v>
      </c>
      <c r="C378" s="73"/>
      <c r="D378" s="10">
        <v>1162800</v>
      </c>
      <c r="E378" s="10">
        <v>1162800</v>
      </c>
      <c r="F378" s="11"/>
      <c r="G378" s="10"/>
      <c r="H378" s="11">
        <f t="shared" si="7"/>
        <v>1162800</v>
      </c>
    </row>
    <row r="379" spans="1:8" ht="23.25" hidden="1">
      <c r="A379" s="13"/>
      <c r="B379" s="72" t="s">
        <v>310</v>
      </c>
      <c r="C379" s="73"/>
      <c r="D379" s="10">
        <v>211500</v>
      </c>
      <c r="E379" s="10">
        <v>211500</v>
      </c>
      <c r="F379" s="11"/>
      <c r="G379" s="10"/>
      <c r="H379" s="11">
        <f t="shared" si="7"/>
        <v>211500</v>
      </c>
    </row>
    <row r="380" spans="1:8" ht="23.25" hidden="1">
      <c r="A380" s="13"/>
      <c r="B380" s="72" t="s">
        <v>311</v>
      </c>
      <c r="C380" s="73"/>
      <c r="D380" s="10">
        <v>555200</v>
      </c>
      <c r="E380" s="10">
        <v>555200</v>
      </c>
      <c r="F380" s="11"/>
      <c r="G380" s="10"/>
      <c r="H380" s="11">
        <f t="shared" si="7"/>
        <v>555200</v>
      </c>
    </row>
    <row r="381" spans="1:8" ht="23.25" hidden="1">
      <c r="A381" s="13"/>
      <c r="B381" s="72" t="s">
        <v>312</v>
      </c>
      <c r="C381" s="73"/>
      <c r="D381" s="10">
        <v>386800</v>
      </c>
      <c r="E381" s="10">
        <v>386800</v>
      </c>
      <c r="F381" s="11"/>
      <c r="G381" s="10"/>
      <c r="H381" s="11">
        <f t="shared" si="7"/>
        <v>386800</v>
      </c>
    </row>
    <row r="382" spans="1:8" ht="23.25" hidden="1">
      <c r="A382" s="13"/>
      <c r="B382" s="72" t="s">
        <v>313</v>
      </c>
      <c r="C382" s="73"/>
      <c r="D382" s="10">
        <v>947000</v>
      </c>
      <c r="E382" s="10">
        <v>947000</v>
      </c>
      <c r="F382" s="11"/>
      <c r="G382" s="10"/>
      <c r="H382" s="11">
        <f t="shared" si="7"/>
        <v>947000</v>
      </c>
    </row>
    <row r="383" spans="1:8" ht="23.25" hidden="1">
      <c r="A383" s="13"/>
      <c r="B383" s="72" t="s">
        <v>314</v>
      </c>
      <c r="C383" s="73"/>
      <c r="D383" s="10">
        <v>647000</v>
      </c>
      <c r="E383" s="10">
        <v>647000</v>
      </c>
      <c r="F383" s="11"/>
      <c r="G383" s="10"/>
      <c r="H383" s="11">
        <f t="shared" si="7"/>
        <v>647000</v>
      </c>
    </row>
    <row r="384" spans="1:8" ht="23.25" hidden="1">
      <c r="A384" s="13"/>
      <c r="B384" s="72" t="s">
        <v>315</v>
      </c>
      <c r="C384" s="73"/>
      <c r="D384" s="10">
        <v>240500</v>
      </c>
      <c r="E384" s="10">
        <v>240500</v>
      </c>
      <c r="F384" s="11"/>
      <c r="G384" s="10"/>
      <c r="H384" s="11">
        <f t="shared" si="7"/>
        <v>240500</v>
      </c>
    </row>
    <row r="385" spans="1:8" ht="23.25" hidden="1">
      <c r="A385" s="13"/>
      <c r="B385" s="72" t="s">
        <v>316</v>
      </c>
      <c r="C385" s="73"/>
      <c r="D385" s="10">
        <v>496000</v>
      </c>
      <c r="E385" s="10">
        <v>496000</v>
      </c>
      <c r="F385" s="11"/>
      <c r="G385" s="10"/>
      <c r="H385" s="11">
        <f t="shared" si="7"/>
        <v>496000</v>
      </c>
    </row>
    <row r="386" spans="1:8" ht="23.25" hidden="1">
      <c r="A386" s="13"/>
      <c r="B386" s="72" t="s">
        <v>317</v>
      </c>
      <c r="C386" s="73"/>
      <c r="D386" s="10">
        <v>199200</v>
      </c>
      <c r="E386" s="10">
        <v>199200</v>
      </c>
      <c r="F386" s="11"/>
      <c r="G386" s="10"/>
      <c r="H386" s="11">
        <f t="shared" si="7"/>
        <v>199200</v>
      </c>
    </row>
    <row r="387" spans="1:8" ht="23.25" hidden="1">
      <c r="A387" s="13"/>
      <c r="B387" s="72" t="s">
        <v>318</v>
      </c>
      <c r="C387" s="73"/>
      <c r="D387" s="10">
        <v>613100</v>
      </c>
      <c r="E387" s="10">
        <v>613100</v>
      </c>
      <c r="F387" s="11"/>
      <c r="G387" s="10"/>
      <c r="H387" s="11">
        <f t="shared" si="7"/>
        <v>613100</v>
      </c>
    </row>
    <row r="388" spans="1:8" ht="23.25" hidden="1">
      <c r="A388" s="13"/>
      <c r="B388" s="72" t="s">
        <v>319</v>
      </c>
      <c r="C388" s="73"/>
      <c r="D388" s="10">
        <v>124000</v>
      </c>
      <c r="E388" s="10">
        <v>124000</v>
      </c>
      <c r="F388" s="11"/>
      <c r="G388" s="10"/>
      <c r="H388" s="11">
        <f t="shared" si="7"/>
        <v>124000</v>
      </c>
    </row>
    <row r="389" spans="1:8" ht="23.25" hidden="1">
      <c r="A389" s="13"/>
      <c r="B389" s="72" t="s">
        <v>320</v>
      </c>
      <c r="C389" s="73"/>
      <c r="D389" s="10">
        <v>86300</v>
      </c>
      <c r="E389" s="10">
        <v>86300</v>
      </c>
      <c r="F389" s="11"/>
      <c r="G389" s="10"/>
      <c r="H389" s="11">
        <f t="shared" si="7"/>
        <v>86300</v>
      </c>
    </row>
    <row r="390" spans="1:8" ht="23.25" hidden="1">
      <c r="A390" s="13"/>
      <c r="B390" s="72" t="s">
        <v>321</v>
      </c>
      <c r="C390" s="73"/>
      <c r="D390" s="10">
        <v>215900</v>
      </c>
      <c r="E390" s="10">
        <v>215900</v>
      </c>
      <c r="F390" s="11"/>
      <c r="G390" s="10"/>
      <c r="H390" s="11">
        <f t="shared" si="7"/>
        <v>215900</v>
      </c>
    </row>
    <row r="391" spans="1:8" ht="23.25" hidden="1">
      <c r="A391" s="13"/>
      <c r="B391" s="72" t="s">
        <v>322</v>
      </c>
      <c r="C391" s="73"/>
      <c r="D391" s="10">
        <v>98900</v>
      </c>
      <c r="E391" s="10">
        <v>98900</v>
      </c>
      <c r="F391" s="11"/>
      <c r="G391" s="10"/>
      <c r="H391" s="11">
        <f t="shared" si="7"/>
        <v>98900</v>
      </c>
    </row>
    <row r="392" spans="1:8" ht="23.25" hidden="1">
      <c r="A392" s="13"/>
      <c r="B392" s="72" t="s">
        <v>323</v>
      </c>
      <c r="C392" s="73"/>
      <c r="D392" s="10">
        <v>500000</v>
      </c>
      <c r="E392" s="10">
        <v>500000</v>
      </c>
      <c r="F392" s="11"/>
      <c r="G392" s="10"/>
      <c r="H392" s="11">
        <f t="shared" si="7"/>
        <v>500000</v>
      </c>
    </row>
    <row r="393" spans="1:8" ht="23.25" hidden="1">
      <c r="A393" s="13">
        <v>15</v>
      </c>
      <c r="B393" s="72" t="s">
        <v>324</v>
      </c>
      <c r="C393" s="73"/>
      <c r="D393" s="10"/>
      <c r="E393" s="10"/>
      <c r="F393" s="11"/>
      <c r="G393" s="10"/>
      <c r="H393" s="11"/>
    </row>
    <row r="394" spans="1:8" ht="23.25" hidden="1">
      <c r="A394" s="13"/>
      <c r="B394" s="72" t="s">
        <v>325</v>
      </c>
      <c r="C394" s="73"/>
      <c r="D394" s="10">
        <v>200000</v>
      </c>
      <c r="E394" s="10">
        <v>200000</v>
      </c>
      <c r="F394" s="11"/>
      <c r="G394" s="10"/>
      <c r="H394" s="11">
        <f t="shared" si="7"/>
        <v>200000</v>
      </c>
    </row>
    <row r="395" spans="1:8" ht="23.25" hidden="1">
      <c r="A395" s="13"/>
      <c r="B395" s="72" t="s">
        <v>326</v>
      </c>
      <c r="C395" s="73"/>
      <c r="D395" s="10">
        <v>200000</v>
      </c>
      <c r="E395" s="10">
        <v>200000</v>
      </c>
      <c r="F395" s="11"/>
      <c r="G395" s="10"/>
      <c r="H395" s="11">
        <f t="shared" si="7"/>
        <v>200000</v>
      </c>
    </row>
    <row r="396" spans="1:8" ht="23.25" hidden="1">
      <c r="A396" s="13"/>
      <c r="B396" s="72" t="s">
        <v>327</v>
      </c>
      <c r="C396" s="73"/>
      <c r="D396" s="10">
        <v>200000</v>
      </c>
      <c r="E396" s="10">
        <v>200000</v>
      </c>
      <c r="F396" s="11"/>
      <c r="G396" s="10"/>
      <c r="H396" s="11">
        <f t="shared" si="7"/>
        <v>200000</v>
      </c>
    </row>
    <row r="397" spans="1:8" ht="23.25" hidden="1">
      <c r="A397" s="13"/>
      <c r="B397" s="72" t="s">
        <v>328</v>
      </c>
      <c r="C397" s="73"/>
      <c r="D397" s="10">
        <v>162000</v>
      </c>
      <c r="E397" s="10">
        <v>162000</v>
      </c>
      <c r="F397" s="11"/>
      <c r="G397" s="10"/>
      <c r="H397" s="11">
        <f t="shared" si="7"/>
        <v>162000</v>
      </c>
    </row>
    <row r="398" spans="1:8" ht="23.25" hidden="1">
      <c r="A398" s="13"/>
      <c r="B398" s="72" t="s">
        <v>329</v>
      </c>
      <c r="C398" s="73"/>
      <c r="D398" s="10">
        <v>200000</v>
      </c>
      <c r="E398" s="10">
        <v>200000</v>
      </c>
      <c r="F398" s="11"/>
      <c r="G398" s="10"/>
      <c r="H398" s="11">
        <f t="shared" si="7"/>
        <v>200000</v>
      </c>
    </row>
    <row r="399" spans="1:8" ht="23.25" hidden="1">
      <c r="A399" s="13"/>
      <c r="B399" s="72" t="s">
        <v>330</v>
      </c>
      <c r="C399" s="73"/>
      <c r="D399" s="10">
        <v>200000</v>
      </c>
      <c r="E399" s="10">
        <v>200000</v>
      </c>
      <c r="F399" s="11"/>
      <c r="G399" s="10"/>
      <c r="H399" s="11">
        <f t="shared" si="7"/>
        <v>200000</v>
      </c>
    </row>
    <row r="400" spans="1:8" ht="23.25" hidden="1">
      <c r="A400" s="13"/>
      <c r="B400" s="72" t="s">
        <v>331</v>
      </c>
      <c r="C400" s="73"/>
      <c r="D400" s="10">
        <v>200000</v>
      </c>
      <c r="E400" s="10">
        <v>200000</v>
      </c>
      <c r="F400" s="11"/>
      <c r="G400" s="10"/>
      <c r="H400" s="11">
        <f t="shared" si="7"/>
        <v>200000</v>
      </c>
    </row>
    <row r="401" spans="1:8" ht="23.25" hidden="1">
      <c r="A401" s="13"/>
      <c r="B401" s="72" t="s">
        <v>332</v>
      </c>
      <c r="C401" s="73"/>
      <c r="D401" s="10">
        <v>200000</v>
      </c>
      <c r="E401" s="10">
        <v>200000</v>
      </c>
      <c r="F401" s="11"/>
      <c r="G401" s="10"/>
      <c r="H401" s="11">
        <f t="shared" si="7"/>
        <v>200000</v>
      </c>
    </row>
    <row r="402" spans="1:8" ht="23.25" hidden="1">
      <c r="A402" s="13"/>
      <c r="B402" s="72" t="s">
        <v>333</v>
      </c>
      <c r="C402" s="73"/>
      <c r="D402" s="10">
        <v>199900</v>
      </c>
      <c r="E402" s="10">
        <v>199900</v>
      </c>
      <c r="F402" s="11"/>
      <c r="G402" s="10"/>
      <c r="H402" s="11">
        <f t="shared" si="7"/>
        <v>199900</v>
      </c>
    </row>
    <row r="403" spans="1:10" ht="23.25" hidden="1">
      <c r="A403" s="139" t="s">
        <v>161</v>
      </c>
      <c r="B403" s="140"/>
      <c r="C403" s="54"/>
      <c r="D403" s="46">
        <f>SUM(D276:D402)</f>
        <v>33311800</v>
      </c>
      <c r="E403" s="46">
        <f>SUM(E276:E402)</f>
        <v>33311800</v>
      </c>
      <c r="F403" s="46">
        <f>SUM(F276:F402)</f>
        <v>0</v>
      </c>
      <c r="G403" s="46">
        <f>SUM(G276:G402)</f>
        <v>0</v>
      </c>
      <c r="H403" s="46">
        <f>SUM(H276:H402)</f>
        <v>33311800</v>
      </c>
      <c r="I403" s="23"/>
      <c r="J403" s="23"/>
    </row>
    <row r="404" spans="1:8" ht="23.25" hidden="1">
      <c r="A404" s="189" t="s">
        <v>174</v>
      </c>
      <c r="B404" s="190"/>
      <c r="C404" s="190"/>
      <c r="D404" s="190"/>
      <c r="E404" s="190"/>
      <c r="F404" s="190"/>
      <c r="G404" s="190"/>
      <c r="H404" s="191"/>
    </row>
    <row r="405" spans="1:8" ht="23.25" hidden="1">
      <c r="A405" s="13">
        <v>1</v>
      </c>
      <c r="B405" s="137" t="s">
        <v>276</v>
      </c>
      <c r="C405" s="138"/>
      <c r="D405" s="10"/>
      <c r="E405" s="11"/>
      <c r="F405" s="11"/>
      <c r="G405" s="10"/>
      <c r="H405" s="11"/>
    </row>
    <row r="406" spans="1:8" ht="23.25" hidden="1">
      <c r="A406" s="13"/>
      <c r="B406" s="137" t="s">
        <v>277</v>
      </c>
      <c r="C406" s="138"/>
      <c r="D406" s="10"/>
      <c r="E406" s="11"/>
      <c r="F406" s="11"/>
      <c r="G406" s="10"/>
      <c r="H406" s="11"/>
    </row>
    <row r="407" spans="1:8" ht="23.25" hidden="1">
      <c r="A407" s="13"/>
      <c r="B407" s="137" t="s">
        <v>278</v>
      </c>
      <c r="C407" s="138"/>
      <c r="D407" s="10">
        <v>1000000</v>
      </c>
      <c r="E407" s="10">
        <v>1000000</v>
      </c>
      <c r="F407" s="11"/>
      <c r="G407" s="10"/>
      <c r="H407" s="11">
        <f>D407-G407</f>
        <v>1000000</v>
      </c>
    </row>
    <row r="408" spans="1:8" ht="23.25" hidden="1">
      <c r="A408" s="13"/>
      <c r="B408" s="137" t="s">
        <v>279</v>
      </c>
      <c r="C408" s="138"/>
      <c r="D408" s="10">
        <v>1000000</v>
      </c>
      <c r="E408" s="10">
        <v>1000000</v>
      </c>
      <c r="F408" s="11"/>
      <c r="G408" s="10"/>
      <c r="H408" s="11">
        <f>D408-G408</f>
        <v>1000000</v>
      </c>
    </row>
    <row r="409" spans="1:8" ht="23.25" hidden="1">
      <c r="A409" s="13"/>
      <c r="B409" s="137" t="s">
        <v>280</v>
      </c>
      <c r="C409" s="138"/>
      <c r="D409" s="10">
        <v>1350000</v>
      </c>
      <c r="E409" s="10">
        <v>1350000</v>
      </c>
      <c r="F409" s="11"/>
      <c r="G409" s="10"/>
      <c r="H409" s="11">
        <f>D409-G409</f>
        <v>1350000</v>
      </c>
    </row>
    <row r="410" spans="1:8" ht="21.75" customHeight="1" hidden="1">
      <c r="A410" s="13"/>
      <c r="B410" s="137" t="s">
        <v>281</v>
      </c>
      <c r="C410" s="138"/>
      <c r="D410" s="10"/>
      <c r="E410" s="10"/>
      <c r="F410" s="11"/>
      <c r="G410" s="10"/>
      <c r="H410" s="11"/>
    </row>
    <row r="411" spans="1:8" ht="23.25" hidden="1">
      <c r="A411" s="13"/>
      <c r="B411" s="137" t="s">
        <v>290</v>
      </c>
      <c r="C411" s="138"/>
      <c r="D411" s="10">
        <v>1000000</v>
      </c>
      <c r="E411" s="10">
        <v>1000000</v>
      </c>
      <c r="F411" s="11"/>
      <c r="G411" s="10"/>
      <c r="H411" s="11">
        <f>D411-G411</f>
        <v>1000000</v>
      </c>
    </row>
    <row r="412" spans="1:8" ht="23.25" hidden="1">
      <c r="A412" s="13"/>
      <c r="B412" s="137" t="s">
        <v>291</v>
      </c>
      <c r="C412" s="138"/>
      <c r="D412" s="10">
        <v>1000000</v>
      </c>
      <c r="E412" s="10">
        <v>1000000</v>
      </c>
      <c r="F412" s="11"/>
      <c r="G412" s="10"/>
      <c r="H412" s="11">
        <f>D412-G412</f>
        <v>1000000</v>
      </c>
    </row>
    <row r="413" spans="1:8" ht="23.25" hidden="1">
      <c r="A413" s="55"/>
      <c r="B413" s="137" t="s">
        <v>292</v>
      </c>
      <c r="C413" s="138"/>
      <c r="D413" s="10">
        <v>1350000</v>
      </c>
      <c r="E413" s="10">
        <v>1350000</v>
      </c>
      <c r="F413" s="11"/>
      <c r="G413" s="10"/>
      <c r="H413" s="11">
        <f>D413-G413</f>
        <v>1350000</v>
      </c>
    </row>
    <row r="414" spans="1:8" ht="47.25" customHeight="1" hidden="1">
      <c r="A414" s="55">
        <v>2</v>
      </c>
      <c r="B414" s="137" t="s">
        <v>337</v>
      </c>
      <c r="C414" s="138"/>
      <c r="D414" s="10">
        <v>1339500</v>
      </c>
      <c r="E414" s="10">
        <v>1339500</v>
      </c>
      <c r="F414" s="11"/>
      <c r="G414" s="10"/>
      <c r="H414" s="11">
        <f>E414-G414</f>
        <v>1339500</v>
      </c>
    </row>
    <row r="415" spans="1:8" ht="23.25" hidden="1">
      <c r="A415" s="55"/>
      <c r="B415" s="137"/>
      <c r="C415" s="138"/>
      <c r="D415" s="10"/>
      <c r="E415" s="10"/>
      <c r="F415" s="11"/>
      <c r="G415" s="10"/>
      <c r="H415" s="11">
        <f>E415-G415</f>
        <v>0</v>
      </c>
    </row>
    <row r="416" spans="1:8" ht="23.25" hidden="1">
      <c r="A416" s="55"/>
      <c r="B416" s="137"/>
      <c r="C416" s="138"/>
      <c r="D416" s="10"/>
      <c r="E416" s="10"/>
      <c r="F416" s="11"/>
      <c r="G416" s="10"/>
      <c r="H416" s="11">
        <f>E416-G416</f>
        <v>0</v>
      </c>
    </row>
    <row r="417" spans="1:10" ht="23.25" hidden="1">
      <c r="A417" s="139" t="s">
        <v>162</v>
      </c>
      <c r="B417" s="140"/>
      <c r="C417" s="54"/>
      <c r="D417" s="46">
        <f>SUM(D405:D416)</f>
        <v>8039500</v>
      </c>
      <c r="E417" s="46">
        <f>SUM(E405:E416)</f>
        <v>8039500</v>
      </c>
      <c r="F417" s="46">
        <f>SUM(F405:F416)</f>
        <v>0</v>
      </c>
      <c r="G417" s="46">
        <f>SUM(G405:G416)</f>
        <v>0</v>
      </c>
      <c r="H417" s="46">
        <f>SUM(H405:H416)</f>
        <v>8039500</v>
      </c>
      <c r="I417" s="23"/>
      <c r="J417" s="23"/>
    </row>
    <row r="418" spans="1:8" ht="23.25" hidden="1">
      <c r="A418" s="189" t="s">
        <v>169</v>
      </c>
      <c r="B418" s="190"/>
      <c r="C418" s="190"/>
      <c r="D418" s="190"/>
      <c r="E418" s="190"/>
      <c r="F418" s="190"/>
      <c r="G418" s="190"/>
      <c r="H418" s="191"/>
    </row>
    <row r="419" spans="1:8" ht="23.25" hidden="1">
      <c r="A419" s="13"/>
      <c r="B419" s="14"/>
      <c r="C419" s="56"/>
      <c r="D419" s="57"/>
      <c r="E419" s="58"/>
      <c r="F419" s="11"/>
      <c r="G419" s="10"/>
      <c r="H419" s="11">
        <f>E419-G419</f>
        <v>0</v>
      </c>
    </row>
    <row r="420" spans="1:8" ht="24" hidden="1" thickBot="1">
      <c r="A420" s="132" t="s">
        <v>163</v>
      </c>
      <c r="B420" s="133"/>
      <c r="C420" s="59"/>
      <c r="D420" s="25">
        <f>SUM(D418:D419)</f>
        <v>0</v>
      </c>
      <c r="E420" s="25">
        <f>SUM(E418:E419)</f>
        <v>0</v>
      </c>
      <c r="F420" s="25">
        <f>SUM(F418:F419)</f>
        <v>0</v>
      </c>
      <c r="G420" s="25">
        <f>SUM(G418:G419)</f>
        <v>0</v>
      </c>
      <c r="H420" s="25">
        <f>SUM(H418:H419)</f>
        <v>0</v>
      </c>
    </row>
    <row r="421" spans="1:8" ht="24.75" hidden="1" thickBot="1" thickTop="1">
      <c r="A421" s="159" t="s">
        <v>164</v>
      </c>
      <c r="B421" s="160"/>
      <c r="C421" s="60"/>
      <c r="D421" s="61">
        <f>D26+D274+D403+D417+D420</f>
        <v>63386742</v>
      </c>
      <c r="E421" s="61">
        <f>E26+E274+E403+E417+E420</f>
        <v>62846742</v>
      </c>
      <c r="F421" s="61">
        <f>F26+F274+F403+F417+F420</f>
        <v>0</v>
      </c>
      <c r="G421" s="61">
        <f>G26+G274+G403+G417+G420</f>
        <v>0</v>
      </c>
      <c r="H421" s="61">
        <f>D421-G421-F421</f>
        <v>63386742</v>
      </c>
    </row>
    <row r="422" spans="1:8" ht="24" hidden="1" thickTop="1">
      <c r="A422" s="62"/>
      <c r="B422" s="62"/>
      <c r="C422" s="63"/>
      <c r="D422" s="64"/>
      <c r="E422" s="64"/>
      <c r="F422" s="64"/>
      <c r="G422" s="64"/>
      <c r="H422" s="64"/>
    </row>
    <row r="423" spans="1:8" ht="23.25" hidden="1">
      <c r="A423" s="62"/>
      <c r="B423" s="62"/>
      <c r="C423" s="63"/>
      <c r="D423" s="64"/>
      <c r="E423" s="64"/>
      <c r="F423" s="64"/>
      <c r="G423" s="64"/>
      <c r="H423" s="64"/>
    </row>
    <row r="424" spans="1:8" ht="23.25" hidden="1">
      <c r="A424" s="62"/>
      <c r="B424" s="62"/>
      <c r="C424" s="63"/>
      <c r="D424" s="64"/>
      <c r="E424" s="64"/>
      <c r="F424" s="64"/>
      <c r="G424" s="64"/>
      <c r="H424" s="64"/>
    </row>
    <row r="425" spans="1:8" ht="23.25" hidden="1">
      <c r="A425" s="62"/>
      <c r="B425" s="62"/>
      <c r="C425" s="63"/>
      <c r="D425" s="64"/>
      <c r="E425" s="64"/>
      <c r="F425" s="64"/>
      <c r="G425" s="64"/>
      <c r="H425" s="64"/>
    </row>
    <row r="426" spans="1:8" ht="23.25" hidden="1">
      <c r="A426" s="62"/>
      <c r="B426" s="62"/>
      <c r="C426" s="63"/>
      <c r="D426" s="64"/>
      <c r="E426" s="64"/>
      <c r="F426" s="64"/>
      <c r="G426" s="64"/>
      <c r="H426" s="64"/>
    </row>
    <row r="427" spans="1:8" ht="23.25" hidden="1">
      <c r="A427" s="62"/>
      <c r="B427" s="62"/>
      <c r="C427" s="63"/>
      <c r="D427" s="64"/>
      <c r="E427" s="64"/>
      <c r="F427" s="64"/>
      <c r="G427" s="64"/>
      <c r="H427" s="64"/>
    </row>
    <row r="428" spans="1:8" ht="23.25" hidden="1">
      <c r="A428" s="62"/>
      <c r="B428" s="62"/>
      <c r="C428" s="63"/>
      <c r="D428" s="64"/>
      <c r="E428" s="64"/>
      <c r="F428" s="64"/>
      <c r="G428" s="64"/>
      <c r="H428" s="64"/>
    </row>
    <row r="429" spans="1:8" ht="23.25" hidden="1">
      <c r="A429" s="62"/>
      <c r="B429" s="62"/>
      <c r="C429" s="63"/>
      <c r="D429" s="64"/>
      <c r="E429" s="64"/>
      <c r="F429" s="64"/>
      <c r="G429" s="64"/>
      <c r="H429" s="64"/>
    </row>
    <row r="430" spans="1:8" ht="23.25" hidden="1">
      <c r="A430" s="62"/>
      <c r="B430" s="62"/>
      <c r="C430" s="63"/>
      <c r="D430" s="64"/>
      <c r="E430" s="64"/>
      <c r="F430" s="64"/>
      <c r="G430" s="64"/>
      <c r="H430" s="64"/>
    </row>
    <row r="431" spans="1:8" ht="23.25">
      <c r="A431" s="149" t="s">
        <v>209</v>
      </c>
      <c r="B431" s="149"/>
      <c r="C431" s="149"/>
      <c r="D431" s="149"/>
      <c r="E431" s="149"/>
      <c r="F431" s="149"/>
      <c r="G431" s="149"/>
      <c r="H431" s="149"/>
    </row>
    <row r="432" spans="1:8" ht="23.25">
      <c r="A432" s="149" t="s">
        <v>0</v>
      </c>
      <c r="B432" s="149"/>
      <c r="C432" s="149"/>
      <c r="D432" s="149"/>
      <c r="E432" s="149"/>
      <c r="F432" s="149"/>
      <c r="G432" s="149"/>
      <c r="H432" s="149"/>
    </row>
    <row r="433" spans="1:8" ht="23.25">
      <c r="A433" s="149" t="s">
        <v>351</v>
      </c>
      <c r="B433" s="149"/>
      <c r="C433" s="149"/>
      <c r="D433" s="149"/>
      <c r="E433" s="149"/>
      <c r="F433" s="149"/>
      <c r="G433" s="149"/>
      <c r="H433" s="149"/>
    </row>
    <row r="434" spans="2:8" ht="23.25">
      <c r="B434" s="192" t="s">
        <v>208</v>
      </c>
      <c r="C434" s="193"/>
      <c r="D434" s="117" t="s">
        <v>3</v>
      </c>
      <c r="E434" s="118" t="s">
        <v>4</v>
      </c>
      <c r="F434" s="118" t="s">
        <v>5</v>
      </c>
      <c r="G434" s="117" t="s">
        <v>6</v>
      </c>
      <c r="H434" s="118" t="s">
        <v>7</v>
      </c>
    </row>
    <row r="435" spans="2:8" ht="23.25">
      <c r="B435" s="194"/>
      <c r="C435" s="195"/>
      <c r="D435" s="119" t="s">
        <v>8</v>
      </c>
      <c r="E435" s="120" t="s">
        <v>9</v>
      </c>
      <c r="F435" s="120"/>
      <c r="G435" s="119"/>
      <c r="H435" s="120"/>
    </row>
    <row r="436" spans="1:8" ht="23.25">
      <c r="A436" s="121"/>
      <c r="B436" s="26" t="s">
        <v>165</v>
      </c>
      <c r="C436" s="122"/>
      <c r="D436" s="123">
        <f>D26</f>
        <v>256400</v>
      </c>
      <c r="E436" s="124">
        <f>E26</f>
        <v>256400</v>
      </c>
      <c r="F436" s="124">
        <f>F26</f>
        <v>0</v>
      </c>
      <c r="G436" s="125">
        <f>G26</f>
        <v>0</v>
      </c>
      <c r="H436" s="126">
        <f>D436-G436</f>
        <v>256400</v>
      </c>
    </row>
    <row r="437" spans="1:8" ht="23.25">
      <c r="A437" s="121"/>
      <c r="B437" s="26" t="s">
        <v>166</v>
      </c>
      <c r="C437" s="122"/>
      <c r="D437" s="123">
        <f>D274</f>
        <v>21779042</v>
      </c>
      <c r="E437" s="124">
        <f>E274</f>
        <v>21239042</v>
      </c>
      <c r="F437" s="124">
        <f>F274</f>
        <v>0</v>
      </c>
      <c r="G437" s="125">
        <f>G274</f>
        <v>0</v>
      </c>
      <c r="H437" s="126">
        <f>D437-G437-F437</f>
        <v>21779042</v>
      </c>
    </row>
    <row r="438" spans="1:8" ht="23.25">
      <c r="A438" s="121"/>
      <c r="B438" s="26" t="s">
        <v>167</v>
      </c>
      <c r="C438" s="122"/>
      <c r="D438" s="123">
        <f>D403</f>
        <v>33311800</v>
      </c>
      <c r="E438" s="124">
        <f>E403</f>
        <v>33311800</v>
      </c>
      <c r="F438" s="124">
        <f>F403</f>
        <v>0</v>
      </c>
      <c r="G438" s="125">
        <f>G403</f>
        <v>0</v>
      </c>
      <c r="H438" s="126">
        <f>D438-G438</f>
        <v>33311800</v>
      </c>
    </row>
    <row r="439" spans="1:8" ht="23.25">
      <c r="A439" s="121"/>
      <c r="B439" s="26" t="s">
        <v>168</v>
      </c>
      <c r="C439" s="122"/>
      <c r="D439" s="123">
        <f>D417</f>
        <v>8039500</v>
      </c>
      <c r="E439" s="124">
        <f>E417</f>
        <v>8039500</v>
      </c>
      <c r="F439" s="124">
        <f>F417</f>
        <v>0</v>
      </c>
      <c r="G439" s="125">
        <f>G417</f>
        <v>0</v>
      </c>
      <c r="H439" s="126">
        <f>D439-G439</f>
        <v>8039500</v>
      </c>
    </row>
    <row r="440" spans="1:8" ht="23.25">
      <c r="A440" s="121"/>
      <c r="B440" s="26" t="s">
        <v>169</v>
      </c>
      <c r="C440" s="122"/>
      <c r="D440" s="123">
        <f>D420</f>
        <v>0</v>
      </c>
      <c r="E440" s="124">
        <f>E420</f>
        <v>0</v>
      </c>
      <c r="F440" s="124">
        <f>F420</f>
        <v>0</v>
      </c>
      <c r="G440" s="125">
        <f>G420</f>
        <v>0</v>
      </c>
      <c r="H440" s="126">
        <f>H420</f>
        <v>0</v>
      </c>
    </row>
    <row r="441" spans="1:8" ht="24" thickBot="1">
      <c r="A441" s="121"/>
      <c r="B441" s="196" t="s">
        <v>164</v>
      </c>
      <c r="C441" s="197"/>
      <c r="D441" s="127">
        <f>SUM(D436:D440)</f>
        <v>63386742</v>
      </c>
      <c r="E441" s="127">
        <f>SUM(E436:E440)</f>
        <v>62846742</v>
      </c>
      <c r="F441" s="127">
        <f>SUM(F436:F440)</f>
        <v>0</v>
      </c>
      <c r="G441" s="127">
        <f>SUM(G436:G440)</f>
        <v>0</v>
      </c>
      <c r="H441" s="127">
        <f>SUM(H436:H440)</f>
        <v>63386742</v>
      </c>
    </row>
    <row r="442" ht="24" thickTop="1"/>
    <row r="443" spans="5:6" ht="23.25">
      <c r="E443" s="69"/>
      <c r="F443" s="69"/>
    </row>
    <row r="444" ht="23.25">
      <c r="E444" s="71"/>
    </row>
    <row r="452" ht="21.75" customHeight="1"/>
    <row r="468" ht="21" customHeight="1"/>
    <row r="471" ht="23.25">
      <c r="I471" s="23"/>
    </row>
    <row r="508" ht="42" customHeight="1"/>
    <row r="512" ht="47.25" customHeight="1"/>
    <row r="516" ht="48.75" customHeight="1"/>
    <row r="522" spans="1:8" s="43" customFormat="1" ht="23.25">
      <c r="A522" s="65"/>
      <c r="B522" s="66"/>
      <c r="C522" s="67"/>
      <c r="D522" s="68"/>
      <c r="E522" s="70"/>
      <c r="F522" s="70"/>
      <c r="G522" s="68"/>
      <c r="H522" s="70"/>
    </row>
    <row r="523" spans="1:8" s="43" customFormat="1" ht="23.25">
      <c r="A523" s="65"/>
      <c r="B523" s="66"/>
      <c r="C523" s="67"/>
      <c r="D523" s="68"/>
      <c r="E523" s="70"/>
      <c r="F523" s="70"/>
      <c r="G523" s="68"/>
      <c r="H523" s="70"/>
    </row>
  </sheetData>
  <sheetProtection/>
  <mergeCells count="107">
    <mergeCell ref="A431:H431"/>
    <mergeCell ref="A432:H432"/>
    <mergeCell ref="A433:H433"/>
    <mergeCell ref="B434:C435"/>
    <mergeCell ref="B441:C441"/>
    <mergeCell ref="B415:C415"/>
    <mergeCell ref="B416:C416"/>
    <mergeCell ref="A417:B417"/>
    <mergeCell ref="A418:H418"/>
    <mergeCell ref="A420:B420"/>
    <mergeCell ref="A421:B421"/>
    <mergeCell ref="B409:C409"/>
    <mergeCell ref="B410:C410"/>
    <mergeCell ref="B411:C411"/>
    <mergeCell ref="B412:C412"/>
    <mergeCell ref="B413:C413"/>
    <mergeCell ref="B414:C414"/>
    <mergeCell ref="A403:B403"/>
    <mergeCell ref="A404:H404"/>
    <mergeCell ref="B405:C405"/>
    <mergeCell ref="B406:C406"/>
    <mergeCell ref="B407:C407"/>
    <mergeCell ref="B408:C408"/>
    <mergeCell ref="B364:C364"/>
    <mergeCell ref="B365:C365"/>
    <mergeCell ref="B366:C366"/>
    <mergeCell ref="B367:C367"/>
    <mergeCell ref="B368:C368"/>
    <mergeCell ref="B369:C369"/>
    <mergeCell ref="B349:C349"/>
    <mergeCell ref="B350:C350"/>
    <mergeCell ref="B358:C358"/>
    <mergeCell ref="B359:C359"/>
    <mergeCell ref="B360:C360"/>
    <mergeCell ref="B363:C363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12:C312"/>
    <mergeCell ref="B326:C326"/>
    <mergeCell ref="B327:C327"/>
    <mergeCell ref="B328:C328"/>
    <mergeCell ref="B329:C329"/>
    <mergeCell ref="B330:C330"/>
    <mergeCell ref="A275:C275"/>
    <mergeCell ref="B276:C276"/>
    <mergeCell ref="B280:C280"/>
    <mergeCell ref="B284:C284"/>
    <mergeCell ref="B295:C295"/>
    <mergeCell ref="B308:C308"/>
    <mergeCell ref="B264:C264"/>
    <mergeCell ref="A265:H265"/>
    <mergeCell ref="A266:H266"/>
    <mergeCell ref="B272:C272"/>
    <mergeCell ref="B273:C273"/>
    <mergeCell ref="A274:C274"/>
    <mergeCell ref="B248:C248"/>
    <mergeCell ref="A249:H249"/>
    <mergeCell ref="A250:H250"/>
    <mergeCell ref="B256:C256"/>
    <mergeCell ref="A257:H257"/>
    <mergeCell ref="A258:H258"/>
    <mergeCell ref="A228:H228"/>
    <mergeCell ref="B233:C233"/>
    <mergeCell ref="A234:H234"/>
    <mergeCell ref="B239:C239"/>
    <mergeCell ref="A240:H240"/>
    <mergeCell ref="A241:H241"/>
    <mergeCell ref="B89:C89"/>
    <mergeCell ref="B111:C111"/>
    <mergeCell ref="B154:C154"/>
    <mergeCell ref="B186:C186"/>
    <mergeCell ref="B211:C211"/>
    <mergeCell ref="A227:H227"/>
    <mergeCell ref="A26:B26"/>
    <mergeCell ref="A27:H27"/>
    <mergeCell ref="B31:C31"/>
    <mergeCell ref="B37:C37"/>
    <mergeCell ref="B50:C50"/>
    <mergeCell ref="B62:C62"/>
    <mergeCell ref="A6:H6"/>
    <mergeCell ref="B13:C13"/>
    <mergeCell ref="B15:C15"/>
    <mergeCell ref="B19:C19"/>
    <mergeCell ref="B23:C23"/>
    <mergeCell ref="B24:C24"/>
    <mergeCell ref="A1:H1"/>
    <mergeCell ref="A2:H2"/>
    <mergeCell ref="A3:H3"/>
    <mergeCell ref="A4:A5"/>
    <mergeCell ref="B4:B5"/>
    <mergeCell ref="C4:C5"/>
  </mergeCells>
  <printOptions/>
  <pageMargins left="0.5905511811023623" right="0.1968503937007874" top="0.5511811023622047" bottom="0.15748031496062992" header="0.31496062992125984" footer="0"/>
  <pageSetup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</dc:creator>
  <cp:keywords/>
  <dc:description/>
  <cp:lastModifiedBy>Computer</cp:lastModifiedBy>
  <cp:lastPrinted>2017-03-01T07:46:14Z</cp:lastPrinted>
  <dcterms:created xsi:type="dcterms:W3CDTF">2015-10-15T02:34:10Z</dcterms:created>
  <dcterms:modified xsi:type="dcterms:W3CDTF">2017-03-01T07:52:15Z</dcterms:modified>
  <cp:category/>
  <cp:version/>
  <cp:contentType/>
  <cp:contentStatus/>
</cp:coreProperties>
</file>